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7"/>
  <workbookPr defaultThemeVersion="123820"/>
  <mc:AlternateContent xmlns:mc="http://schemas.openxmlformats.org/markup-compatibility/2006">
    <mc:Choice Requires="x15">
      <x15ac:absPath xmlns:x15ac="http://schemas.microsoft.com/office/spreadsheetml/2010/11/ac" url="D:\working\waccache\BL6PEPF00021E83\EXCELCNV\c3ce4596-a9fa-4f7f-bd07-8926d64d073b\"/>
    </mc:Choice>
  </mc:AlternateContent>
  <xr:revisionPtr revIDLastSave="0" documentId="8_{DEEA0DFA-46C7-42DC-967A-A38CA3213DDD}" xr6:coauthVersionLast="47" xr6:coauthVersionMax="47" xr10:uidLastSave="{00000000-0000-0000-0000-000000000000}"/>
  <bookViews>
    <workbookView xWindow="-60" yWindow="-60" windowWidth="15480" windowHeight="11640" firstSheet="1" activeTab="1" xr2:uid="{A1975E4C-292F-4E4C-96B8-51DCA2E7D06C}"/>
  </bookViews>
  <sheets>
    <sheet name="BALANCE GENERAL" sheetId="3" r:id="rId1"/>
    <sheet name="NOTAS" sheetId="4" r:id="rId2"/>
    <sheet name="ESTADO DE RESULTADO" sheetId="2" r:id="rId3"/>
  </sheets>
  <definedNames>
    <definedName name="_xlnm.Print_Area" localSheetId="2">'ESTADO DE RESULTADO'!$A$1:$C$67</definedName>
    <definedName name="_xlnm.Print_Area" localSheetId="1">NOTAS!$A$1:$H$79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32" i="4"/>
  <c r="G33" i="4"/>
  <c r="G35" i="4"/>
  <c r="G37" i="4"/>
  <c r="G44" i="4"/>
  <c r="G30" i="4"/>
  <c r="G31" i="4"/>
  <c r="G36" i="4"/>
  <c r="G38" i="4"/>
  <c r="G39" i="4"/>
  <c r="G40" i="4"/>
  <c r="G41" i="4"/>
  <c r="G42" i="4"/>
  <c r="G43" i="4"/>
  <c r="G45" i="4"/>
  <c r="G46" i="4"/>
  <c r="G47" i="4"/>
  <c r="G48" i="4"/>
  <c r="G49" i="4"/>
  <c r="G50" i="4"/>
  <c r="G52" i="4"/>
  <c r="G53" i="4"/>
  <c r="G54" i="4"/>
  <c r="G55" i="4"/>
  <c r="G56" i="4"/>
  <c r="G57" i="4"/>
  <c r="G58" i="4"/>
  <c r="G59" i="4"/>
  <c r="G60" i="4"/>
  <c r="G61" i="4"/>
  <c r="A6" i="2"/>
  <c r="B13" i="2"/>
  <c r="B65" i="2"/>
  <c r="C20" i="4"/>
  <c r="B14" i="3"/>
  <c r="C15" i="3"/>
  <c r="A25" i="4"/>
  <c r="G29" i="4"/>
  <c r="C62" i="4"/>
  <c r="D62" i="4"/>
  <c r="K62" i="4"/>
  <c r="E62" i="4"/>
  <c r="L62" i="4"/>
  <c r="F62" i="4"/>
  <c r="C79" i="4"/>
  <c r="B23" i="3"/>
  <c r="C24" i="3"/>
  <c r="B18" i="3"/>
  <c r="C32" i="3"/>
  <c r="C38" i="3"/>
  <c r="C40" i="3"/>
  <c r="J62" i="4"/>
  <c r="B11" i="4"/>
  <c r="G62" i="4"/>
  <c r="M62" i="4"/>
  <c r="C64" i="4"/>
  <c r="B67" i="2"/>
  <c r="C46" i="3"/>
  <c r="C65" i="4"/>
  <c r="B19" i="3"/>
  <c r="C20" i="3"/>
  <c r="C26" i="3"/>
  <c r="C44" i="3"/>
  <c r="C47" i="3"/>
  <c r="B6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mjimenez</author>
    <author>Juan Veloz</author>
  </authors>
  <commentList>
    <comment ref="B18" authorId="0" shapeId="0" xr:uid="{4199B61C-B18C-4063-B808-748890AEEA07}">
      <text>
        <r>
          <rPr>
            <b/>
            <sz val="8"/>
            <color indexed="81"/>
            <rFont val="Tahoma"/>
            <family val="2"/>
          </rPr>
          <t>mjimenez:</t>
        </r>
        <r>
          <rPr>
            <sz val="8"/>
            <color indexed="81"/>
            <rFont val="Tahoma"/>
            <family val="2"/>
          </rPr>
          <t xml:space="preserve">
ESTE VALOR ES PRODUCTO DE LA RESTA DEL ULTIMO VALOR DE LA CXC MENOS LOS DEPOSITOS RECIBIDOS SEGUN CONCILIACION DEL MES DE LA CTA. MICROEMPRESARIO</t>
        </r>
      </text>
    </comment>
    <comment ref="C30" authorId="1" shapeId="0" xr:uid="{C44BE075-21A2-4544-9F8A-FD6DC26F65EF}">
      <text>
        <r>
          <rPr>
            <b/>
            <sz val="9"/>
            <color indexed="81"/>
            <rFont val="Tahoma"/>
            <family val="2"/>
          </rPr>
          <t>Juan Veloz:</t>
        </r>
        <r>
          <rPr>
            <sz val="9"/>
            <color indexed="81"/>
            <rFont val="Tahoma"/>
            <family val="2"/>
          </rPr>
          <t xml:space="preserve">
-CONVENIO
-PSIQUIATRIA
-CXP PROVEEDORES LOCALES 
-DGII PENDIENTE A TRANSF.
-PSIQUIATRIA PENDIENTE A TRANSF.
+</t>
        </r>
      </text>
    </comment>
  </commentList>
</comments>
</file>

<file path=xl/sharedStrings.xml><?xml version="1.0" encoding="utf-8"?>
<sst xmlns="http://schemas.openxmlformats.org/spreadsheetml/2006/main" count="221" uniqueCount="199">
  <si>
    <t xml:space="preserve"> </t>
  </si>
  <si>
    <t>RNC. 4-0100730-4</t>
  </si>
  <si>
    <t>BALANCE GENERAL</t>
  </si>
  <si>
    <t>CORRESPONDIENTE AL MES DE JULIO  2024.</t>
  </si>
  <si>
    <t>(VALORES EN RD$)</t>
  </si>
  <si>
    <t>ACTIVOS</t>
  </si>
  <si>
    <t>ACTIVOS CORRIENTES</t>
  </si>
  <si>
    <t>DISPONIBILIDADES( NOTA 1)</t>
  </si>
  <si>
    <t>TOTAL ACTIVOS CORRIENTES</t>
  </si>
  <si>
    <t>ACTIVO NO CORRIENTE</t>
  </si>
  <si>
    <t>PRESTAMOS POR COBRAR (CARTERA EN RECUPERACION)  (ANEXO 5 ED 1071-24)</t>
  </si>
  <si>
    <t>BIENES EN USO NETO (NOTA 2 Y 3)</t>
  </si>
  <si>
    <t>TOTAL ACTIVOS NO CORRIENTES</t>
  </si>
  <si>
    <t>ACTIVO DIFERIDOS</t>
  </si>
  <si>
    <t>GASTOS PAGADOS POR ADELANTADO (NOTA 4)</t>
  </si>
  <si>
    <t>TOTAL ACTIVOS</t>
  </si>
  <si>
    <t>PASIVOS</t>
  </si>
  <si>
    <t>PASIVOS CORRIENTES</t>
  </si>
  <si>
    <t>CUENTAS POR PAGAR PROVEEDORES LOCALES (ANEXO 6 ED 1071-24)</t>
  </si>
  <si>
    <t>CUENTAS POR PAGAR PROVEEDORES INTERNACIONALES (ANEXO 7 ED 1071-24)</t>
  </si>
  <si>
    <t>TOTAL PASIVOS CORRIENTES</t>
  </si>
  <si>
    <t>PASIVOS NO CORRIENTES</t>
  </si>
  <si>
    <t>VALORES PENDIENTE POR PAGAR DGII (PNC) (ANEXO 8 ED 1067-24)</t>
  </si>
  <si>
    <t>2.1.03.11.01</t>
  </si>
  <si>
    <t>RETENCIONES POR PAGAR (ED 1071-24)</t>
  </si>
  <si>
    <t>2.1.03.06.0001.01.07</t>
  </si>
  <si>
    <t>PROVISIONES PARA EL PAGO DE PRESTACIONES  (ANEXO 9 ED 1071-24)</t>
  </si>
  <si>
    <t>TOTAL PASIVOS NO CORRIENTES</t>
  </si>
  <si>
    <t xml:space="preserve">TOTAL PASIVOS </t>
  </si>
  <si>
    <t>PATRIMONIO</t>
  </si>
  <si>
    <t>PATRIMONIO PUBLICO DOMINICANO</t>
  </si>
  <si>
    <t>CAPITAL FISCAL</t>
  </si>
  <si>
    <t>RESULTADO  DEL PERIODO</t>
  </si>
  <si>
    <t>TOTAL PASIVOS Y PATRIMONIO</t>
  </si>
  <si>
    <t xml:space="preserve">                        </t>
  </si>
  <si>
    <t>Juan Vladimir Veloz</t>
  </si>
  <si>
    <t>Ceberina Zarzuela</t>
  </si>
  <si>
    <t>Violeta Hernandez</t>
  </si>
  <si>
    <t>Sub-Contador Depto. Contabilidad</t>
  </si>
  <si>
    <t>Enc. Depto de Contabilidad</t>
  </si>
  <si>
    <t>Directora Financiera</t>
  </si>
  <si>
    <t>Preparador por:</t>
  </si>
  <si>
    <t>Revisado por:</t>
  </si>
  <si>
    <t xml:space="preserve">               MINISTERIO DE INTERIOR Y POLICIA</t>
  </si>
  <si>
    <t>NOTAS A LOS ESTADOS FINANCIEROS</t>
  </si>
  <si>
    <t>NOTA  1: Disponibilidades en Cuentas Bancarias Banreservas (ver anexo ED 1068 -24)</t>
  </si>
  <si>
    <t>Al 31 de Julio del Ejercicio Fiscal 2024, en lo que respecta  a las cuentas bancarias  institucionales</t>
  </si>
  <si>
    <t xml:space="preserve">presentan un balance de RD$  </t>
  </si>
  <si>
    <t>segun el siguiente detalle:</t>
  </si>
  <si>
    <t>PARTIDAS</t>
  </si>
  <si>
    <t>Cuenta Recaudadora</t>
  </si>
  <si>
    <t>Cuenta Sevicios de Inteligencia (Financiando Microempresarios)</t>
  </si>
  <si>
    <t>Cuenta Operativa</t>
  </si>
  <si>
    <t>Cuenta Unica del Tesoro (CUT)</t>
  </si>
  <si>
    <t>Cuenta Colectora (Ingresos pendientes a transferir a Recaudadora)</t>
  </si>
  <si>
    <t>TOTAL</t>
  </si>
  <si>
    <t>NOTA 2: Bienes de uso (Activos No Financieros) (ver anexo ED 1061-24)</t>
  </si>
  <si>
    <t>ADQUISICIONES</t>
  </si>
  <si>
    <t>DEPRECIACION ACUMULADA</t>
  </si>
  <si>
    <t>AMORTIZACION MENSUAL</t>
  </si>
  <si>
    <t>VALOR EN LIBRO</t>
  </si>
  <si>
    <t>Terrenos</t>
  </si>
  <si>
    <t>Edificaciones</t>
  </si>
  <si>
    <t>Muebles de oficinas y estanterias</t>
  </si>
  <si>
    <t>2.6.1.1.01</t>
  </si>
  <si>
    <t>Muebles de alojamientos</t>
  </si>
  <si>
    <t>2.6.1.2.01</t>
  </si>
  <si>
    <t>Equipos de computo</t>
  </si>
  <si>
    <t>2.6.1.3.01</t>
  </si>
  <si>
    <t>Electrodomesticos</t>
  </si>
  <si>
    <t>2.6.1.4.01</t>
  </si>
  <si>
    <t>Otros mobiliarios y equipos no identificados</t>
  </si>
  <si>
    <t>2.6.1.9.01</t>
  </si>
  <si>
    <t>Equipos y aparatos Audiovisuales</t>
  </si>
  <si>
    <t>2.6.2.1.01</t>
  </si>
  <si>
    <t>Camaras fotograficas y de videos</t>
  </si>
  <si>
    <t>2.6.2.3.01</t>
  </si>
  <si>
    <t>Equipos Recreativos</t>
  </si>
  <si>
    <t>2.6.2.4.01</t>
  </si>
  <si>
    <t>Equipos Medicos y de Laboratorios</t>
  </si>
  <si>
    <t>2.6.3.1.01</t>
  </si>
  <si>
    <t>Instrumental Medico y de Laboratorio</t>
  </si>
  <si>
    <t>2.6.3.2.01</t>
  </si>
  <si>
    <t>Equipos Meteorologicos y Sismologicos</t>
  </si>
  <si>
    <t>2.6.3.4.01</t>
  </si>
  <si>
    <t>Automoviles y camiones</t>
  </si>
  <si>
    <t>2.6.4.1.01</t>
  </si>
  <si>
    <t xml:space="preserve">Carroceria y Remolques </t>
  </si>
  <si>
    <t>Equipo Aeronautico</t>
  </si>
  <si>
    <t>2.6.4.3.01</t>
  </si>
  <si>
    <t>Equipo de Traccion</t>
  </si>
  <si>
    <t>2.6.4.6.01</t>
  </si>
  <si>
    <t>Equipos de Elevaciones</t>
  </si>
  <si>
    <t>2.6.4.7.01</t>
  </si>
  <si>
    <t>Otros equipos de transportes</t>
  </si>
  <si>
    <t>2.6.4.8.01</t>
  </si>
  <si>
    <t>Maquinarias y Equipos Agropecuarias</t>
  </si>
  <si>
    <t>2.6.5.1.01</t>
  </si>
  <si>
    <t>Maquinarias y Equipso Industriales</t>
  </si>
  <si>
    <t>2.6.5.2.01</t>
  </si>
  <si>
    <t>Maquinarias y Equipos de Construccion</t>
  </si>
  <si>
    <t>2.6.5.3.01</t>
  </si>
  <si>
    <t>Sistemas de aires acondicionados y calefaccion</t>
  </si>
  <si>
    <t>2.6.5.4.01</t>
  </si>
  <si>
    <t>Equipos de comunicación y telecomunicaciones</t>
  </si>
  <si>
    <t>2.6.5.5.01</t>
  </si>
  <si>
    <t>Equipos de Generacion Electrica, Aparatos y accesorios Electricos</t>
  </si>
  <si>
    <t>2.6.5.6.01</t>
  </si>
  <si>
    <t>Herramientas y Maquinarias-Hearramientas</t>
  </si>
  <si>
    <t>2.6.5.7.01</t>
  </si>
  <si>
    <t xml:space="preserve">Otros Equipos  </t>
  </si>
  <si>
    <t>2.6.5.8.01</t>
  </si>
  <si>
    <t>Equipos de Seguridad</t>
  </si>
  <si>
    <t>2.6.6.2.01</t>
  </si>
  <si>
    <t>Programas de informatica y base de datos</t>
  </si>
  <si>
    <t>2.6.8.3.01</t>
  </si>
  <si>
    <t>Antiguedades, bienes Artisticos y otros bienes de artes</t>
  </si>
  <si>
    <t>2.6.9.5.02</t>
  </si>
  <si>
    <t>Accesorios Para Edificaciones Residenciales y No.</t>
  </si>
  <si>
    <t>2.6.9.6.01</t>
  </si>
  <si>
    <t xml:space="preserve">Valor Residual de activos </t>
  </si>
  <si>
    <t>Total de bienes en uso</t>
  </si>
  <si>
    <t xml:space="preserve">Menos: </t>
  </si>
  <si>
    <t>Depreciacion de bienes en uso</t>
  </si>
  <si>
    <t>Total Activos No Financieros (Netos)</t>
  </si>
  <si>
    <t>NOTA 3: Depreciacion (ver anexo ED 1062-24)</t>
  </si>
  <si>
    <t>Este monto corresponde a gastos de depreciacion realizada durante el ejercicio fiscal al 31/07/2024</t>
  </si>
  <si>
    <r>
      <t xml:space="preserve">por un monto ascendente a </t>
    </r>
    <r>
      <rPr>
        <b/>
        <sz val="11"/>
        <color indexed="8"/>
        <rFont val="Calibri"/>
        <family val="2"/>
      </rPr>
      <t>RD$</t>
    </r>
    <r>
      <rPr>
        <sz val="11"/>
        <color indexed="8"/>
        <rFont val="Calibri"/>
        <family val="2"/>
      </rPr>
      <t xml:space="preserve">  </t>
    </r>
  </si>
  <si>
    <t xml:space="preserve"> por lo tanto no se incluye como partida presupuestaria, </t>
  </si>
  <si>
    <t xml:space="preserve"> se aplico la depreciacion acumulada a los activos del año 2024.</t>
  </si>
  <si>
    <t>NOTA: 4 GASTOS PAGADOS POR ADELANTADO (ver anexo ED)</t>
  </si>
  <si>
    <t>CUENTAS</t>
  </si>
  <si>
    <t>GASTOS PAGADOS POR ADELANTADO</t>
  </si>
  <si>
    <t>1.1.05.0001</t>
  </si>
  <si>
    <t>SEGURO DE VEHICULO</t>
  </si>
  <si>
    <t>VER ED 1064-24</t>
  </si>
  <si>
    <t>1.1.05.0002</t>
  </si>
  <si>
    <t>SUSCRIPCION DE PERIODICOS</t>
  </si>
  <si>
    <t>VER ED 1063-24</t>
  </si>
  <si>
    <t>1.1.05.0003</t>
  </si>
  <si>
    <t>INVENTARIO DE SUMINISTRO DE OFICINA</t>
  </si>
  <si>
    <t>VER ED 1065-24</t>
  </si>
  <si>
    <t>1.1.05.0005</t>
  </si>
  <si>
    <t>LICENCIAS INFORMATICAS</t>
  </si>
  <si>
    <t xml:space="preserve">VER ED </t>
  </si>
  <si>
    <t xml:space="preserve"> MINISTERIO DE INTERIOR Y POLICIA</t>
  </si>
  <si>
    <t>ESTADO DE RENDIMIENTO FINANCIERO (AHORRO/DESAHORRO).</t>
  </si>
  <si>
    <t>INGRESOS FONDO 0100</t>
  </si>
  <si>
    <t>INGRESOS EXTRA-PRESUPUESTARIOS FONDO 2078</t>
  </si>
  <si>
    <t>INGRESOS FONDO 1955</t>
  </si>
  <si>
    <t>INGRESOS FONDO 5011</t>
  </si>
  <si>
    <t>TOTAL INGRESOS</t>
  </si>
  <si>
    <t>GASTOS CORRIENTES (ver anexo ED 1047-24)</t>
  </si>
  <si>
    <t>2.1 SERVICIOS PERSONALES:</t>
  </si>
  <si>
    <t>2.1.1.REMUNERACIONES</t>
  </si>
  <si>
    <t>2.1.2 SOBRESUELDOS</t>
  </si>
  <si>
    <t xml:space="preserve">2.1.3 GASTOS DE REPRESENTACION EN EL PAIS </t>
  </si>
  <si>
    <t>2.1.4 GRATIFICACIONES Y BONIFICACIONES</t>
  </si>
  <si>
    <t>2.1.5 CONTRIBUCIONES A LA SEG. SOCIAL Y RIESGO LABORAL</t>
  </si>
  <si>
    <t>2.2 SERVICIOS NO PERSONALES:</t>
  </si>
  <si>
    <t>2.2.1 SERVICIOS BASICOS</t>
  </si>
  <si>
    <t>2.2.2 PUBLICIDAD IMPRESION Y ENCUADERNACION</t>
  </si>
  <si>
    <t>2.2.3 VIATICOS</t>
  </si>
  <si>
    <t>2.2.4 TRANSPORTE Y ALMACENAJE</t>
  </si>
  <si>
    <t>2.2.5 ALQUILERES Y RENTAS</t>
  </si>
  <si>
    <t>2.2.6 SEGUROS</t>
  </si>
  <si>
    <t>2.2.7 SERVICIOS DE CONSERVACION, REP.MENORES E INST. TEMPORALES</t>
  </si>
  <si>
    <t>2.2.8  OTROS SERVICIOS NO PERSONALES</t>
  </si>
  <si>
    <t>2.2.9 OTRAS CONTRATACIONES DE SERVICIOS</t>
  </si>
  <si>
    <t>2.3 MATERIALES Y SUMINISTROS</t>
  </si>
  <si>
    <t>2.3.1 ALIMENTOS Y PRODUCTOS AGROFORESTALES</t>
  </si>
  <si>
    <t>2.3.2 TEXTILES Y VESTUARIOS</t>
  </si>
  <si>
    <t>2.3.3 PRODUCTOS DE PAPEL, CARTON E IMPRESOS</t>
  </si>
  <si>
    <t>2.3.4 PRODUCTOS FARMACEUTICOS</t>
  </si>
  <si>
    <t>2.3.5 PRODUCTOS DE CUERO, CAUCHO Y PLASTICO</t>
  </si>
  <si>
    <t>2.3.6 PRODUCTOS DE MINERALES, METALICOS Y NO METALICOS</t>
  </si>
  <si>
    <t>2.3.7 COMBUSTIBLES, LUBRICANTES, PRODUCTOS QUIMICOS Y CONEXOS</t>
  </si>
  <si>
    <t>2.3.9 PRODUCTOS Y UTILES VARIOS</t>
  </si>
  <si>
    <t xml:space="preserve">TRANSFERENCIAS </t>
  </si>
  <si>
    <t>2.4.1 TRANSFERENCIAS CORRIENTES AL SECTOR PRIVADO</t>
  </si>
  <si>
    <t>2.4.2 TRANSFERENCIAS CORRIENTES AL GOBIERNO GENERAL NACIONAL</t>
  </si>
  <si>
    <t>2.4.3. TRANSFERENCIAS  CORRIENTES AL GOBIERNO GENERAL LOCALES</t>
  </si>
  <si>
    <t>2.4.6  SUBVENCIONES</t>
  </si>
  <si>
    <t>2.4.7. TRANSFERENCIAS  CORRIENTES AL SECTOR EXTERNO</t>
  </si>
  <si>
    <t>2.4.9. TRANSFERENCIAS  CORRIENTES A OTRAS INSTITUCIONES PUBLICAS</t>
  </si>
  <si>
    <t>2.5.2. TRANSFERENCIAS  DE CAPITAL AL GOBIERNO GENERAL NACIONAL</t>
  </si>
  <si>
    <t>2.5.3. TRANSFERENCIAS  DE CAPITAL AL GOBIERNO GENERAL LOCALES</t>
  </si>
  <si>
    <t>2.5.9. TRANSFERENCIAS  DE CAPITAL A OTRAS INST. PUBLICAS</t>
  </si>
  <si>
    <t xml:space="preserve">2.6.1. MOBILIARIO Y EQUIPO </t>
  </si>
  <si>
    <t>2.6.2. MOBILIARIO Y EQUIPO EDUCACIONAL Y RECREATIVO</t>
  </si>
  <si>
    <t>2.6.3. EQUIPO E INTRUMENTAL, CIENTIFICO Y LABORATORIO</t>
  </si>
  <si>
    <t>2.6.4 OTROS EQUIPOS DE TRANSPORTE</t>
  </si>
  <si>
    <t>2.6.5 MAQUINARIA, OTROS EQUIPOS Y HERRAMIENTAS</t>
  </si>
  <si>
    <t>2.6.6 EQUIPO DE DEFENSA Y SEGURIDAD</t>
  </si>
  <si>
    <t>2.6.8 BIENES INTANGIBLES</t>
  </si>
  <si>
    <t>2.6.9 EDIFICIOS, ESTRUCTURAS, TIERRAS, TERRENOS Y OBJETOS DE VALOR</t>
  </si>
  <si>
    <t>2.7.1 OBRAS EN EDIFICACIONES</t>
  </si>
  <si>
    <t>4.2.1 DISMINUCION DE CTAS. POR PAGAR A CORTO PLAZO DEUDAS ADM,</t>
  </si>
  <si>
    <t>TOTAL GASTOS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</si>
</sst>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"/>
  </numFmts>
  <fonts count="31"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3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b/>
      <u/>
      <sz val="8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i/>
      <sz val="9"/>
      <color indexed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4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indexed="8"/>
      <name val="Calibri"/>
      <family val="2"/>
    </font>
    <font>
      <b/>
      <i/>
      <sz val="11"/>
      <color indexed="8"/>
      <name val="Arial"/>
      <family val="2"/>
    </font>
    <font>
      <b/>
      <i/>
      <sz val="11"/>
      <color indexed="8"/>
      <name val="Blackadder ITC"/>
      <family val="5"/>
    </font>
    <font>
      <b/>
      <sz val="11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b/>
      <sz val="9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>
      <alignment vertical="center"/>
    </xf>
    <xf numFmtId="164" fontId="24" fillId="0" borderId="0" applyFont="0" applyFill="0" applyBorder="0" applyAlignment="0" applyProtection="0">
      <alignment vertical="center"/>
    </xf>
    <xf numFmtId="0" fontId="23" fillId="2" borderId="0">
      <alignment vertical="center" wrapText="1"/>
    </xf>
  </cellStyleXfs>
  <cellXfs count="86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4" fontId="7" fillId="0" borderId="0" xfId="1" applyNumberFormat="1" applyFont="1" applyBorder="1" applyAlignment="1">
      <alignment horizontal="right"/>
    </xf>
    <xf numFmtId="4" fontId="7" fillId="0" borderId="0" xfId="0" applyNumberFormat="1" applyFont="1"/>
    <xf numFmtId="2" fontId="4" fillId="0" borderId="0" xfId="0" applyNumberFormat="1" applyFont="1" applyAlignment="1">
      <alignment wrapText="1"/>
    </xf>
    <xf numFmtId="0" fontId="8" fillId="0" borderId="0" xfId="0" applyFont="1"/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/>
    <xf numFmtId="4" fontId="7" fillId="0" borderId="1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10" fillId="0" borderId="0" xfId="0" applyNumberFormat="1" applyFont="1"/>
    <xf numFmtId="4" fontId="9" fillId="0" borderId="0" xfId="0" applyNumberFormat="1" applyFont="1" applyAlignment="1">
      <alignment horizontal="right"/>
    </xf>
    <xf numFmtId="4" fontId="9" fillId="0" borderId="3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4" fontId="8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7" fillId="0" borderId="0" xfId="1" applyFont="1" applyAlignment="1">
      <alignment horizontal="right"/>
    </xf>
    <xf numFmtId="164" fontId="10" fillId="0" borderId="0" xfId="1" applyFont="1" applyAlignment="1">
      <alignment horizontal="right"/>
    </xf>
    <xf numFmtId="164" fontId="7" fillId="0" borderId="0" xfId="1" applyFont="1"/>
    <xf numFmtId="164" fontId="8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1" applyFont="1"/>
    <xf numFmtId="0" fontId="2" fillId="2" borderId="0" xfId="0" applyFont="1" applyFill="1"/>
    <xf numFmtId="164" fontId="2" fillId="0" borderId="0" xfId="0" applyNumberFormat="1" applyFont="1"/>
    <xf numFmtId="4" fontId="0" fillId="0" borderId="0" xfId="0" applyNumberFormat="1"/>
    <xf numFmtId="4" fontId="9" fillId="0" borderId="4" xfId="0" applyNumberFormat="1" applyFont="1" applyBorder="1" applyAlignment="1">
      <alignment horizontal="right"/>
    </xf>
    <xf numFmtId="164" fontId="9" fillId="0" borderId="0" xfId="1" applyFont="1"/>
    <xf numFmtId="164" fontId="16" fillId="0" borderId="0" xfId="1" applyFont="1"/>
    <xf numFmtId="0" fontId="1" fillId="0" borderId="0" xfId="0" applyFont="1"/>
    <xf numFmtId="0" fontId="26" fillId="0" borderId="0" xfId="0" applyFont="1"/>
    <xf numFmtId="164" fontId="26" fillId="0" borderId="0" xfId="0" applyNumberFormat="1" applyFont="1"/>
    <xf numFmtId="0" fontId="17" fillId="0" borderId="0" xfId="0" applyFont="1"/>
    <xf numFmtId="0" fontId="27" fillId="0" borderId="0" xfId="0" applyFont="1"/>
    <xf numFmtId="0" fontId="18" fillId="0" borderId="0" xfId="0" applyFont="1"/>
    <xf numFmtId="164" fontId="0" fillId="0" borderId="0" xfId="0" applyNumberFormat="1"/>
    <xf numFmtId="165" fontId="0" fillId="0" borderId="0" xfId="0" applyNumberFormat="1"/>
    <xf numFmtId="164" fontId="1" fillId="0" borderId="0" xfId="1" applyFont="1"/>
    <xf numFmtId="164" fontId="25" fillId="0" borderId="0" xfId="1" applyFont="1"/>
    <xf numFmtId="164" fontId="26" fillId="0" borderId="0" xfId="1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4" fontId="26" fillId="0" borderId="4" xfId="1" applyFont="1" applyBorder="1"/>
    <xf numFmtId="0" fontId="2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4" fontId="9" fillId="0" borderId="1" xfId="0" applyNumberFormat="1" applyFont="1" applyBorder="1"/>
    <xf numFmtId="0" fontId="19" fillId="0" borderId="0" xfId="0" applyFont="1"/>
    <xf numFmtId="0" fontId="29" fillId="0" borderId="5" xfId="4" applyFont="1" applyFill="1" applyBorder="1" applyAlignment="1" applyProtection="1">
      <alignment horizontal="left" vertical="center" wrapText="1"/>
      <protection locked="0"/>
    </xf>
    <xf numFmtId="0" fontId="29" fillId="0" borderId="5" xfId="4" applyFont="1" applyFill="1" applyBorder="1" applyProtection="1">
      <alignment vertical="center" wrapText="1"/>
      <protection locked="0"/>
    </xf>
    <xf numFmtId="0" fontId="30" fillId="0" borderId="5" xfId="4" applyFont="1" applyFill="1" applyBorder="1" applyAlignment="1" applyProtection="1">
      <alignment horizontal="left" vertical="center" wrapText="1"/>
      <protection locked="0"/>
    </xf>
    <xf numFmtId="0" fontId="30" fillId="0" borderId="5" xfId="4" applyFont="1" applyFill="1" applyBorder="1" applyProtection="1">
      <alignment vertical="center" wrapText="1"/>
      <protection locked="0"/>
    </xf>
    <xf numFmtId="0" fontId="0" fillId="0" borderId="5" xfId="0" applyBorder="1"/>
    <xf numFmtId="0" fontId="26" fillId="0" borderId="5" xfId="0" applyFont="1" applyBorder="1"/>
    <xf numFmtId="164" fontId="30" fillId="3" borderId="5" xfId="1" applyFont="1" applyFill="1" applyBorder="1" applyAlignment="1" applyProtection="1">
      <alignment vertical="center" wrapText="1"/>
      <protection locked="0"/>
    </xf>
    <xf numFmtId="164" fontId="30" fillId="3" borderId="5" xfId="1" applyFont="1" applyFill="1" applyBorder="1" applyAlignment="1">
      <alignment vertical="center" wrapText="1"/>
    </xf>
    <xf numFmtId="164" fontId="30" fillId="3" borderId="5" xfId="2" applyFont="1" applyFill="1" applyBorder="1" applyAlignment="1" applyProtection="1">
      <alignment vertical="center" wrapText="1"/>
      <protection locked="0"/>
    </xf>
    <xf numFmtId="164" fontId="26" fillId="3" borderId="5" xfId="0" applyNumberFormat="1" applyFont="1" applyFill="1" applyBorder="1"/>
    <xf numFmtId="164" fontId="30" fillId="3" borderId="5" xfId="1" applyFont="1" applyFill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4" fontId="25" fillId="0" borderId="0" xfId="1" applyFont="1" applyFill="1"/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" fillId="0" borderId="0" xfId="1" applyFont="1" applyAlignment="1">
      <alignment horizontal="center"/>
    </xf>
    <xf numFmtId="0" fontId="29" fillId="0" borderId="6" xfId="4" applyFont="1" applyFill="1" applyBorder="1" applyAlignment="1" applyProtection="1">
      <alignment horizontal="left" vertical="center" wrapText="1"/>
      <protection locked="0"/>
    </xf>
    <xf numFmtId="0" fontId="29" fillId="0" borderId="7" xfId="4" applyFont="1" applyFill="1" applyBorder="1" applyAlignment="1" applyProtection="1">
      <alignment horizontal="left" vertical="center" wrapText="1"/>
      <protection locked="0"/>
    </xf>
    <xf numFmtId="0" fontId="29" fillId="0" borderId="8" xfId="4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Comma" xfId="1" builtinId="3"/>
    <cellStyle name="Millares 2" xfId="2" xr:uid="{E87016DC-E6D6-47DA-9CC1-D47696C445CF}"/>
    <cellStyle name="Millares 2 7 2" xfId="3" xr:uid="{C8F27D27-2D95-445D-AFB3-BD0EA34916F0}"/>
    <cellStyle name="Normal" xfId="0" builtinId="0"/>
    <cellStyle name="Normal 2 2" xfId="4" xr:uid="{872E33AD-F282-42BD-A8A1-3F32E6754B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1835" name="AutoShape 7" descr="Ministerio de Interior y Policía">
          <a:extLst>
            <a:ext uri="{FF2B5EF4-FFF2-40B4-BE49-F238E27FC236}">
              <a16:creationId xmlns:a16="http://schemas.microsoft.com/office/drawing/2014/main" id="{E8E2E5FE-08FF-5CE6-8978-41427160F95A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171450</xdr:rowOff>
    </xdr:from>
    <xdr:to>
      <xdr:col>2</xdr:col>
      <xdr:colOff>1028700</xdr:colOff>
      <xdr:row>6</xdr:row>
      <xdr:rowOff>142875</xdr:rowOff>
    </xdr:to>
    <xdr:pic>
      <xdr:nvPicPr>
        <xdr:cNvPr id="1836" name="2 Imagen" descr="C:\Users\lespinosa\Desktop\logo.png">
          <a:extLst>
            <a:ext uri="{FF2B5EF4-FFF2-40B4-BE49-F238E27FC236}">
              <a16:creationId xmlns:a16="http://schemas.microsoft.com/office/drawing/2014/main" id="{2C6540EC-32CA-F8F9-0066-4A1E4A78B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71450"/>
          <a:ext cx="24669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103C4-1AFE-4D26-854D-FCEF69F76653}">
  <dimension ref="A1:H58"/>
  <sheetViews>
    <sheetView topLeftCell="A19" zoomScaleNormal="100" workbookViewId="0">
      <selection activeCell="A54" sqref="A54"/>
    </sheetView>
  </sheetViews>
  <sheetFormatPr defaultRowHeight="15"/>
  <cols>
    <col min="1" max="1" width="37.140625" customWidth="1"/>
    <col min="2" max="2" width="25" customWidth="1"/>
    <col min="3" max="3" width="21.7109375" customWidth="1"/>
    <col min="4" max="4" width="5.28515625" customWidth="1"/>
    <col min="5" max="5" width="17" customWidth="1"/>
    <col min="6" max="6" width="16" customWidth="1"/>
    <col min="7" max="256" width="11.42578125" customWidth="1"/>
  </cols>
  <sheetData>
    <row r="1" spans="1:6">
      <c r="A1" t="s">
        <v>0</v>
      </c>
    </row>
    <row r="8" spans="1:6">
      <c r="A8" s="85" t="s">
        <v>1</v>
      </c>
      <c r="B8" s="85"/>
      <c r="C8" s="85"/>
      <c r="D8" s="85"/>
      <c r="E8" s="85"/>
      <c r="F8" s="85"/>
    </row>
    <row r="9" spans="1:6">
      <c r="A9" s="70" t="s">
        <v>2</v>
      </c>
      <c r="B9" s="70"/>
      <c r="C9" s="70"/>
      <c r="D9" s="70"/>
      <c r="E9" s="70"/>
      <c r="F9" s="70"/>
    </row>
    <row r="10" spans="1:6">
      <c r="A10" s="70" t="s">
        <v>3</v>
      </c>
      <c r="B10" s="70"/>
      <c r="C10" s="70"/>
      <c r="D10" s="70"/>
      <c r="E10" s="70"/>
      <c r="F10" s="70"/>
    </row>
    <row r="11" spans="1:6">
      <c r="A11" s="70" t="s">
        <v>4</v>
      </c>
      <c r="B11" s="70"/>
      <c r="C11" s="70"/>
      <c r="D11" s="70"/>
      <c r="E11" s="70"/>
      <c r="F11" s="70"/>
    </row>
    <row r="12" spans="1:6">
      <c r="A12" s="2" t="s">
        <v>5</v>
      </c>
      <c r="B12" s="3"/>
      <c r="C12" s="3"/>
    </row>
    <row r="13" spans="1:6">
      <c r="A13" s="4" t="s">
        <v>6</v>
      </c>
      <c r="B13" s="3"/>
      <c r="C13" s="3"/>
    </row>
    <row r="14" spans="1:6">
      <c r="A14" s="1" t="s">
        <v>7</v>
      </c>
      <c r="B14" s="5">
        <f>+NOTAS!C20</f>
        <v>517716394.85000002</v>
      </c>
      <c r="C14" s="6"/>
    </row>
    <row r="15" spans="1:6" ht="15.75" thickBot="1">
      <c r="A15" s="2" t="s">
        <v>8</v>
      </c>
      <c r="B15" s="6"/>
      <c r="C15" s="9">
        <f>+B14</f>
        <v>517716394.85000002</v>
      </c>
    </row>
    <row r="16" spans="1:6">
      <c r="A16" s="2"/>
      <c r="B16" s="6"/>
      <c r="C16" s="10"/>
    </row>
    <row r="17" spans="1:3">
      <c r="A17" s="4" t="s">
        <v>9</v>
      </c>
      <c r="B17" s="6"/>
      <c r="C17" s="6"/>
    </row>
    <row r="18" spans="1:3" ht="23.25">
      <c r="A18" s="7" t="s">
        <v>10</v>
      </c>
      <c r="B18" s="6">
        <f>23366008.88-2000-2000</f>
        <v>23362008.879999999</v>
      </c>
      <c r="C18" s="6"/>
    </row>
    <row r="19" spans="1:3" ht="15.75" thickBot="1">
      <c r="A19" s="1" t="s">
        <v>11</v>
      </c>
      <c r="B19" s="11">
        <f>+NOTAS!C65</f>
        <v>1717351834.7999997</v>
      </c>
      <c r="C19" s="6"/>
    </row>
    <row r="20" spans="1:3" ht="15.75" thickBot="1">
      <c r="A20" s="2" t="s">
        <v>12</v>
      </c>
      <c r="B20" s="6"/>
      <c r="C20" s="9">
        <f>+B19+B18</f>
        <v>1740713843.6799998</v>
      </c>
    </row>
    <row r="21" spans="1:3">
      <c r="A21" s="2"/>
      <c r="B21" s="6"/>
      <c r="C21" s="15"/>
    </row>
    <row r="22" spans="1:3">
      <c r="A22" s="4" t="s">
        <v>13</v>
      </c>
      <c r="B22" s="6"/>
      <c r="C22" s="15"/>
    </row>
    <row r="23" spans="1:3" ht="15.75" thickBot="1">
      <c r="A23" s="72" t="s">
        <v>14</v>
      </c>
      <c r="B23" s="9">
        <f>+NOTAS!C79</f>
        <v>31933385.959999997</v>
      </c>
    </row>
    <row r="24" spans="1:3" ht="15.75" thickBot="1">
      <c r="A24" s="72"/>
      <c r="B24" s="6"/>
      <c r="C24" s="9">
        <f>+B23</f>
        <v>31933385.959999997</v>
      </c>
    </row>
    <row r="25" spans="1:3">
      <c r="A25" s="2"/>
      <c r="B25" s="6"/>
      <c r="C25" s="15"/>
    </row>
    <row r="26" spans="1:3" ht="15.75" thickBot="1">
      <c r="A26" s="2" t="s">
        <v>15</v>
      </c>
      <c r="B26" s="6"/>
      <c r="C26" s="12">
        <f>+C20+C15+C24</f>
        <v>2290363624.4899998</v>
      </c>
    </row>
    <row r="27" spans="1:3" ht="15.75" thickTop="1">
      <c r="A27" s="2"/>
      <c r="B27" s="6"/>
      <c r="C27" s="10"/>
    </row>
    <row r="28" spans="1:3">
      <c r="A28" s="2" t="s">
        <v>16</v>
      </c>
      <c r="B28" s="6"/>
      <c r="C28" s="10"/>
    </row>
    <row r="29" spans="1:3">
      <c r="A29" s="4" t="s">
        <v>17</v>
      </c>
      <c r="B29" s="6"/>
      <c r="C29" s="10"/>
    </row>
    <row r="30" spans="1:3">
      <c r="A30" s="71" t="s">
        <v>18</v>
      </c>
      <c r="B30" s="71"/>
      <c r="C30" s="6">
        <v>346705765.86000001</v>
      </c>
    </row>
    <row r="31" spans="1:3">
      <c r="A31" s="71" t="s">
        <v>19</v>
      </c>
      <c r="B31" s="71"/>
      <c r="C31" s="6">
        <v>0</v>
      </c>
    </row>
    <row r="32" spans="1:3" ht="15.75" thickBot="1">
      <c r="A32" s="2" t="s">
        <v>20</v>
      </c>
      <c r="B32" s="13"/>
      <c r="C32" s="53">
        <f>+C30+C31</f>
        <v>346705765.86000001</v>
      </c>
    </row>
    <row r="33" spans="1:8">
      <c r="A33" s="1"/>
      <c r="B33" s="13"/>
      <c r="C33" s="10"/>
    </row>
    <row r="34" spans="1:8">
      <c r="A34" s="4" t="s">
        <v>21</v>
      </c>
      <c r="B34" s="13"/>
      <c r="C34" s="6"/>
    </row>
    <row r="35" spans="1:8">
      <c r="A35" s="1" t="s">
        <v>22</v>
      </c>
      <c r="B35" s="13"/>
      <c r="C35" s="6">
        <v>263570</v>
      </c>
      <c r="H35" t="s">
        <v>23</v>
      </c>
    </row>
    <row r="36" spans="1:8">
      <c r="A36" s="1" t="s">
        <v>24</v>
      </c>
      <c r="B36" s="13"/>
      <c r="C36" s="6">
        <v>394366.77</v>
      </c>
      <c r="H36" t="s">
        <v>25</v>
      </c>
    </row>
    <row r="37" spans="1:8">
      <c r="A37" s="1" t="s">
        <v>26</v>
      </c>
      <c r="B37" s="13"/>
      <c r="C37" s="6">
        <v>3465777.75</v>
      </c>
    </row>
    <row r="38" spans="1:8" ht="15.75" thickBot="1">
      <c r="A38" s="2" t="s">
        <v>27</v>
      </c>
      <c r="B38" s="6"/>
      <c r="C38" s="9">
        <f>SUM(C35:C37)</f>
        <v>4123714.52</v>
      </c>
    </row>
    <row r="39" spans="1:8">
      <c r="A39" s="2"/>
      <c r="B39" s="6"/>
      <c r="C39" s="15"/>
    </row>
    <row r="40" spans="1:8" ht="15.75" thickBot="1">
      <c r="A40" s="2" t="s">
        <v>28</v>
      </c>
      <c r="B40" s="6"/>
      <c r="C40" s="9">
        <f>+C32+C38</f>
        <v>350829480.38</v>
      </c>
    </row>
    <row r="41" spans="1:8">
      <c r="A41" s="2"/>
      <c r="B41" s="6"/>
      <c r="C41" s="10"/>
    </row>
    <row r="42" spans="1:8">
      <c r="A42" s="2" t="s">
        <v>29</v>
      </c>
      <c r="B42" s="6"/>
      <c r="C42" s="6"/>
    </row>
    <row r="43" spans="1:8">
      <c r="A43" s="2" t="s">
        <v>30</v>
      </c>
      <c r="B43" s="6"/>
      <c r="C43" s="14"/>
    </row>
    <row r="44" spans="1:8">
      <c r="A44" s="1" t="s">
        <v>31</v>
      </c>
      <c r="B44" s="6"/>
      <c r="C44" s="15">
        <f>+C26-C40-C45-C46</f>
        <v>1939534144.1099997</v>
      </c>
    </row>
    <row r="45" spans="1:8" ht="1.5" customHeight="1">
      <c r="A45" s="1" t="s">
        <v>0</v>
      </c>
      <c r="B45" s="6"/>
      <c r="C45" s="15">
        <v>0</v>
      </c>
    </row>
    <row r="46" spans="1:8" ht="15.75" thickBot="1">
      <c r="A46" s="1" t="s">
        <v>32</v>
      </c>
      <c r="B46" s="6"/>
      <c r="C46" s="15">
        <f>+'ESTADO DE RESULTADO'!B67</f>
        <v>0</v>
      </c>
    </row>
    <row r="47" spans="1:8" ht="15.75" thickBot="1">
      <c r="A47" s="2" t="s">
        <v>33</v>
      </c>
      <c r="B47" s="6"/>
      <c r="C47" s="16">
        <f>+C46+C44+C40</f>
        <v>2290363624.4899998</v>
      </c>
    </row>
    <row r="48" spans="1:8" ht="17.25" customHeight="1" thickTop="1">
      <c r="A48" s="2"/>
      <c r="B48" s="6"/>
      <c r="C48" s="15"/>
    </row>
    <row r="49" spans="1:5" ht="17.25" customHeight="1">
      <c r="A49" s="2"/>
      <c r="B49" s="6"/>
      <c r="C49" s="15"/>
    </row>
    <row r="50" spans="1:5" ht="17.25" customHeight="1">
      <c r="A50" s="2"/>
      <c r="B50" s="6"/>
      <c r="C50" s="15"/>
    </row>
    <row r="51" spans="1:5" ht="17.25" customHeight="1">
      <c r="A51" s="2"/>
      <c r="B51" s="6"/>
      <c r="C51" s="15"/>
    </row>
    <row r="52" spans="1:5">
      <c r="A52" s="17" t="s">
        <v>34</v>
      </c>
      <c r="B52" s="18"/>
      <c r="C52" s="18"/>
    </row>
    <row r="53" spans="1:5">
      <c r="A53" s="38" t="s">
        <v>35</v>
      </c>
      <c r="B53" s="69" t="s">
        <v>36</v>
      </c>
      <c r="C53" s="69"/>
      <c r="D53" s="67" t="s">
        <v>37</v>
      </c>
      <c r="E53" s="66"/>
    </row>
    <row r="54" spans="1:5">
      <c r="A54" s="38" t="s">
        <v>38</v>
      </c>
      <c r="B54" s="69" t="s">
        <v>39</v>
      </c>
      <c r="C54" s="69"/>
      <c r="D54" s="67" t="s">
        <v>40</v>
      </c>
      <c r="E54" s="66"/>
    </row>
    <row r="55" spans="1:5">
      <c r="A55" s="38" t="s">
        <v>41</v>
      </c>
      <c r="B55" s="69" t="s">
        <v>42</v>
      </c>
      <c r="C55" s="69"/>
    </row>
    <row r="56" spans="1:5" ht="16.5">
      <c r="A56" s="40"/>
      <c r="B56" s="39"/>
      <c r="C56" s="39"/>
    </row>
    <row r="57" spans="1:5">
      <c r="B57" s="54"/>
      <c r="C57" s="54"/>
    </row>
    <row r="58" spans="1:5">
      <c r="B58" s="54"/>
      <c r="C58" s="54"/>
    </row>
  </sheetData>
  <mergeCells count="10">
    <mergeCell ref="B53:C53"/>
    <mergeCell ref="B54:C54"/>
    <mergeCell ref="B55:C55"/>
    <mergeCell ref="A8:F8"/>
    <mergeCell ref="A9:F9"/>
    <mergeCell ref="A10:F10"/>
    <mergeCell ref="A11:F11"/>
    <mergeCell ref="A30:B30"/>
    <mergeCell ref="A31:B31"/>
    <mergeCell ref="A23:A24"/>
  </mergeCells>
  <printOptions horizontalCentered="1"/>
  <pageMargins left="0.39370078740157483" right="0.39370078740157483" top="0" bottom="0" header="0.31496062992125984" footer="0.31496062992125984"/>
  <pageSetup scale="7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144D-7C44-4968-A3D2-9664256244D8}">
  <dimension ref="A1:P124"/>
  <sheetViews>
    <sheetView tabSelected="1" topLeftCell="A27" zoomScaleNormal="100" workbookViewId="0">
      <selection activeCell="E59" sqref="E59"/>
    </sheetView>
  </sheetViews>
  <sheetFormatPr defaultRowHeight="15"/>
  <cols>
    <col min="1" max="1" width="29" customWidth="1"/>
    <col min="2" max="2" width="17.7109375" customWidth="1"/>
    <col min="3" max="3" width="21" customWidth="1"/>
    <col min="4" max="4" width="15" customWidth="1"/>
    <col min="5" max="5" width="16.85546875" customWidth="1"/>
    <col min="6" max="6" width="14.42578125" customWidth="1"/>
    <col min="7" max="7" width="22.42578125" customWidth="1"/>
    <col min="8" max="8" width="12.7109375" bestFit="1" customWidth="1"/>
    <col min="9" max="9" width="14.140625" bestFit="1" customWidth="1"/>
    <col min="10" max="10" width="16.85546875" bestFit="1" customWidth="1"/>
    <col min="11" max="11" width="16.85546875" customWidth="1"/>
    <col min="12" max="12" width="17.28515625" customWidth="1"/>
    <col min="13" max="13" width="17.85546875" bestFit="1" customWidth="1"/>
    <col min="14" max="256" width="11.42578125" customWidth="1"/>
  </cols>
  <sheetData>
    <row r="1" spans="1:6" ht="18.75">
      <c r="A1" s="74" t="s">
        <v>43</v>
      </c>
      <c r="B1" s="74"/>
      <c r="C1" s="74"/>
    </row>
    <row r="2" spans="1:6">
      <c r="A2" s="75" t="s">
        <v>1</v>
      </c>
      <c r="B2" s="75"/>
      <c r="C2" s="75"/>
    </row>
    <row r="3" spans="1:6">
      <c r="A3" s="76" t="s">
        <v>0</v>
      </c>
      <c r="B3" s="76"/>
      <c r="C3" s="76"/>
    </row>
    <row r="4" spans="1:6" ht="11.25" customHeight="1"/>
    <row r="5" spans="1:6" ht="10.5" customHeight="1"/>
    <row r="6" spans="1:6">
      <c r="A6" s="70" t="s">
        <v>44</v>
      </c>
      <c r="B6" s="70"/>
      <c r="C6" s="70"/>
    </row>
    <row r="8" spans="1:6">
      <c r="A8" s="26" t="s">
        <v>45</v>
      </c>
      <c r="B8" s="26"/>
    </row>
    <row r="9" spans="1:6">
      <c r="A9" s="26"/>
      <c r="B9" s="26"/>
    </row>
    <row r="10" spans="1:6">
      <c r="A10" s="26" t="s">
        <v>46</v>
      </c>
      <c r="B10" s="26"/>
    </row>
    <row r="11" spans="1:6">
      <c r="A11" s="27" t="s">
        <v>47</v>
      </c>
      <c r="B11" s="51">
        <f>+C20</f>
        <v>517716394.85000002</v>
      </c>
      <c r="C11" t="s">
        <v>48</v>
      </c>
    </row>
    <row r="12" spans="1:6">
      <c r="A12" s="26"/>
      <c r="B12" s="26"/>
    </row>
    <row r="13" spans="1:6">
      <c r="A13" s="26"/>
      <c r="B13" s="26"/>
    </row>
    <row r="14" spans="1:6">
      <c r="A14" s="25" t="s">
        <v>49</v>
      </c>
      <c r="B14" s="25"/>
      <c r="C14" s="25">
        <v>2024</v>
      </c>
      <c r="E14" s="25"/>
      <c r="F14" s="25"/>
    </row>
    <row r="15" spans="1:6" ht="19.5" customHeight="1">
      <c r="A15" t="s">
        <v>50</v>
      </c>
      <c r="C15" s="43">
        <v>15764635.640000001</v>
      </c>
      <c r="E15" s="44"/>
    </row>
    <row r="16" spans="1:6" ht="30.75" customHeight="1">
      <c r="A16" s="73" t="s">
        <v>51</v>
      </c>
      <c r="B16" s="73"/>
      <c r="C16" s="43">
        <v>68304.98</v>
      </c>
      <c r="E16" s="44"/>
    </row>
    <row r="17" spans="1:16" ht="18" customHeight="1">
      <c r="A17" s="73" t="s">
        <v>52</v>
      </c>
      <c r="B17" s="73"/>
      <c r="C17" s="43">
        <v>2110466.42</v>
      </c>
      <c r="E17" s="44"/>
      <c r="F17" s="73"/>
      <c r="G17" s="73"/>
    </row>
    <row r="18" spans="1:16">
      <c r="A18" t="s">
        <v>53</v>
      </c>
      <c r="C18" s="43">
        <v>499772987.81</v>
      </c>
      <c r="E18" s="44"/>
    </row>
    <row r="19" spans="1:16" ht="45" customHeight="1">
      <c r="A19" s="52" t="s">
        <v>54</v>
      </c>
      <c r="C19" s="43"/>
      <c r="E19" s="44"/>
      <c r="F19" s="52"/>
    </row>
    <row r="20" spans="1:16">
      <c r="A20" s="26" t="s">
        <v>55</v>
      </c>
      <c r="B20" s="26"/>
      <c r="C20" s="28">
        <f>SUM(C15:C19)</f>
        <v>517716394.85000002</v>
      </c>
      <c r="E20" s="45" t="s">
        <v>0</v>
      </c>
      <c r="F20" s="45"/>
    </row>
    <row r="23" spans="1:16">
      <c r="A23" s="26" t="s">
        <v>56</v>
      </c>
      <c r="B23" s="26"/>
    </row>
    <row r="24" spans="1:16">
      <c r="A24" s="26"/>
      <c r="B24" s="26"/>
    </row>
    <row r="25" spans="1:16">
      <c r="A25" s="26" t="str">
        <f>+A10</f>
        <v>Al 31 de Julio del Ejercicio Fiscal 2024, en lo que respecta  a las cuentas bancarias  institucionales</v>
      </c>
      <c r="B25" s="26"/>
    </row>
    <row r="26" spans="1:16">
      <c r="A26" s="29" t="s">
        <v>0</v>
      </c>
      <c r="B26" s="29"/>
    </row>
    <row r="27" spans="1:16">
      <c r="A27" s="26"/>
      <c r="B27" s="26"/>
    </row>
    <row r="28" spans="1:16" ht="39" customHeight="1">
      <c r="A28" s="26"/>
      <c r="B28" s="26"/>
      <c r="D28" s="49" t="s">
        <v>57</v>
      </c>
      <c r="E28" s="49" t="s">
        <v>58</v>
      </c>
      <c r="F28" s="49" t="s">
        <v>59</v>
      </c>
      <c r="G28" s="50" t="s">
        <v>60</v>
      </c>
    </row>
    <row r="29" spans="1:16">
      <c r="A29" s="25" t="s">
        <v>49</v>
      </c>
      <c r="B29" s="25"/>
      <c r="C29" s="25">
        <v>2024</v>
      </c>
      <c r="G29" s="46">
        <f>+C29</f>
        <v>2024</v>
      </c>
    </row>
    <row r="30" spans="1:16">
      <c r="A30" t="s">
        <v>61</v>
      </c>
      <c r="C30" s="31">
        <v>974559728</v>
      </c>
      <c r="D30" s="44"/>
      <c r="E30" s="31"/>
      <c r="F30" s="31"/>
      <c r="G30" s="31">
        <f>+C30+D30-E30</f>
        <v>974559728</v>
      </c>
      <c r="P30" s="44"/>
    </row>
    <row r="31" spans="1:16">
      <c r="A31" t="s">
        <v>62</v>
      </c>
      <c r="C31" s="31">
        <v>482988281.38999999</v>
      </c>
      <c r="D31" s="44"/>
      <c r="E31" s="31">
        <v>117882262.84</v>
      </c>
      <c r="F31" s="31"/>
      <c r="G31" s="31">
        <f>+C31+D31-E31</f>
        <v>365106018.54999995</v>
      </c>
      <c r="P31" s="44"/>
    </row>
    <row r="32" spans="1:16">
      <c r="A32" t="s">
        <v>63</v>
      </c>
      <c r="C32" s="31">
        <v>72710679.780000001</v>
      </c>
      <c r="D32" s="44"/>
      <c r="E32" s="31">
        <v>40148956.450000003</v>
      </c>
      <c r="F32" s="31"/>
      <c r="G32" s="31">
        <f>+C32-E32</f>
        <v>32561723.329999998</v>
      </c>
      <c r="H32" s="31" t="s">
        <v>0</v>
      </c>
      <c r="I32" s="44" t="s">
        <v>64</v>
      </c>
      <c r="J32" s="44"/>
      <c r="K32" s="44"/>
      <c r="P32" s="44"/>
    </row>
    <row r="33" spans="1:16">
      <c r="A33" t="s">
        <v>65</v>
      </c>
      <c r="C33" s="31">
        <v>3452789.26</v>
      </c>
      <c r="D33" s="44"/>
      <c r="E33" s="31">
        <v>2845511.19</v>
      </c>
      <c r="F33" s="31"/>
      <c r="G33" s="31">
        <f t="shared" ref="G33:G61" si="0">+C33-E33</f>
        <v>607278.06999999983</v>
      </c>
      <c r="H33" s="41" t="s">
        <v>0</v>
      </c>
      <c r="I33" s="44" t="s">
        <v>66</v>
      </c>
      <c r="J33" s="44"/>
      <c r="K33" s="44"/>
      <c r="P33" s="44"/>
    </row>
    <row r="34" spans="1:16">
      <c r="A34" t="s">
        <v>67</v>
      </c>
      <c r="C34" s="31">
        <v>155756930.27000001</v>
      </c>
      <c r="D34" s="68"/>
      <c r="E34" s="31">
        <v>125713083.45999999</v>
      </c>
      <c r="F34" s="31"/>
      <c r="G34" s="31">
        <f>+C34-E34</f>
        <v>30043846.810000017</v>
      </c>
      <c r="H34" s="31" t="s">
        <v>0</v>
      </c>
      <c r="I34" s="44" t="s">
        <v>68</v>
      </c>
      <c r="J34" s="44"/>
      <c r="K34" s="44"/>
      <c r="P34" s="44"/>
    </row>
    <row r="35" spans="1:16">
      <c r="A35" t="s">
        <v>69</v>
      </c>
      <c r="C35" s="31">
        <v>30947232.940000001</v>
      </c>
      <c r="D35" s="44"/>
      <c r="E35" s="31">
        <v>10426356.26</v>
      </c>
      <c r="F35" s="31"/>
      <c r="G35" s="31">
        <f t="shared" si="0"/>
        <v>20520876.68</v>
      </c>
      <c r="I35" s="44" t="s">
        <v>70</v>
      </c>
      <c r="J35" s="44"/>
      <c r="K35" s="44"/>
      <c r="P35" s="44"/>
    </row>
    <row r="36" spans="1:16">
      <c r="A36" t="s">
        <v>71</v>
      </c>
      <c r="C36" s="31">
        <v>6613220.2000000002</v>
      </c>
      <c r="D36" s="44"/>
      <c r="E36" s="31">
        <v>5894470.7199999997</v>
      </c>
      <c r="F36" s="31"/>
      <c r="G36" s="31">
        <f t="shared" si="0"/>
        <v>718749.48000000045</v>
      </c>
      <c r="I36" s="44" t="s">
        <v>72</v>
      </c>
      <c r="J36" s="44"/>
      <c r="K36" s="44"/>
      <c r="P36" s="44"/>
    </row>
    <row r="37" spans="1:16">
      <c r="A37" t="s">
        <v>73</v>
      </c>
      <c r="C37" s="31">
        <v>7241708.7400000002</v>
      </c>
      <c r="D37" s="44"/>
      <c r="E37" s="31">
        <v>3245588.05</v>
      </c>
      <c r="F37" s="31"/>
      <c r="G37" s="31">
        <f t="shared" si="0"/>
        <v>3996120.6900000004</v>
      </c>
      <c r="I37" s="44" t="s">
        <v>74</v>
      </c>
      <c r="J37" s="44"/>
      <c r="K37" s="44"/>
      <c r="P37" s="44"/>
    </row>
    <row r="38" spans="1:16">
      <c r="A38" t="s">
        <v>75</v>
      </c>
      <c r="C38" s="31">
        <v>6823021</v>
      </c>
      <c r="D38" s="44"/>
      <c r="E38" s="31">
        <v>3317462.28</v>
      </c>
      <c r="F38" s="31"/>
      <c r="G38" s="31">
        <f t="shared" si="0"/>
        <v>3505558.72</v>
      </c>
      <c r="I38" s="44" t="s">
        <v>76</v>
      </c>
      <c r="J38" s="44"/>
      <c r="K38" s="44"/>
      <c r="P38" s="44"/>
    </row>
    <row r="39" spans="1:16">
      <c r="A39" t="s">
        <v>77</v>
      </c>
      <c r="C39" s="31">
        <v>1566148.23</v>
      </c>
      <c r="D39" s="44"/>
      <c r="E39" s="31">
        <v>646200.4</v>
      </c>
      <c r="F39" s="31"/>
      <c r="G39" s="31">
        <f t="shared" si="0"/>
        <v>919947.83</v>
      </c>
      <c r="I39" s="44" t="s">
        <v>78</v>
      </c>
      <c r="J39" s="44"/>
      <c r="K39" s="44"/>
      <c r="P39" s="44"/>
    </row>
    <row r="40" spans="1:16">
      <c r="A40" t="s">
        <v>79</v>
      </c>
      <c r="C40" s="31">
        <v>140029.48000000001</v>
      </c>
      <c r="D40" s="44"/>
      <c r="E40" s="31">
        <v>89363.28</v>
      </c>
      <c r="F40" s="31"/>
      <c r="G40" s="31">
        <f t="shared" si="0"/>
        <v>50666.200000000012</v>
      </c>
      <c r="I40" s="44" t="s">
        <v>80</v>
      </c>
      <c r="J40" s="44"/>
      <c r="K40" s="44"/>
      <c r="P40" s="44"/>
    </row>
    <row r="41" spans="1:16">
      <c r="A41" s="80" t="s">
        <v>81</v>
      </c>
      <c r="B41" s="80"/>
      <c r="C41" s="31">
        <v>33630</v>
      </c>
      <c r="D41" s="44"/>
      <c r="E41" s="31">
        <v>5604.83</v>
      </c>
      <c r="F41" s="31"/>
      <c r="G41" s="31">
        <f t="shared" si="0"/>
        <v>28025.17</v>
      </c>
      <c r="I41" s="44" t="s">
        <v>82</v>
      </c>
      <c r="J41" s="44"/>
      <c r="K41" s="44"/>
      <c r="P41" s="44"/>
    </row>
    <row r="42" spans="1:16">
      <c r="A42" t="s">
        <v>83</v>
      </c>
      <c r="C42" s="31">
        <v>1126192.1000000001</v>
      </c>
      <c r="D42" s="44"/>
      <c r="E42" s="31">
        <v>179499.28</v>
      </c>
      <c r="F42" s="31"/>
      <c r="G42" s="31">
        <f t="shared" si="0"/>
        <v>946692.82000000007</v>
      </c>
      <c r="I42" s="44" t="s">
        <v>84</v>
      </c>
      <c r="J42" s="44"/>
      <c r="K42" s="44"/>
    </row>
    <row r="43" spans="1:16">
      <c r="A43" t="s">
        <v>85</v>
      </c>
      <c r="C43" s="31">
        <v>1069842814.24</v>
      </c>
      <c r="D43" s="44"/>
      <c r="E43" s="31">
        <v>837641537.89999998</v>
      </c>
      <c r="F43" s="31"/>
      <c r="G43" s="31">
        <f t="shared" si="0"/>
        <v>232201276.34000003</v>
      </c>
      <c r="I43" s="44" t="s">
        <v>86</v>
      </c>
      <c r="J43" s="44"/>
      <c r="K43" s="44"/>
    </row>
    <row r="44" spans="1:16">
      <c r="A44" t="s">
        <v>87</v>
      </c>
      <c r="C44" s="31">
        <v>1261980</v>
      </c>
      <c r="D44" s="44"/>
      <c r="E44" s="31">
        <v>1261979</v>
      </c>
      <c r="F44" s="31"/>
      <c r="G44" s="31">
        <f t="shared" si="0"/>
        <v>1</v>
      </c>
      <c r="I44" s="44"/>
      <c r="J44" s="44"/>
      <c r="K44" s="44"/>
    </row>
    <row r="45" spans="1:16">
      <c r="A45" t="s">
        <v>88</v>
      </c>
      <c r="C45" s="31">
        <v>255281.2</v>
      </c>
      <c r="D45" s="44"/>
      <c r="E45" s="31">
        <v>182949.37</v>
      </c>
      <c r="F45" s="31"/>
      <c r="G45" s="31">
        <f t="shared" si="0"/>
        <v>72331.830000000016</v>
      </c>
      <c r="I45" s="44" t="s">
        <v>89</v>
      </c>
      <c r="J45" s="44"/>
      <c r="K45" s="44"/>
    </row>
    <row r="46" spans="1:16">
      <c r="A46" t="s">
        <v>90</v>
      </c>
      <c r="C46" s="31">
        <v>1100849.9099999999</v>
      </c>
      <c r="D46" s="44"/>
      <c r="E46" s="31">
        <v>83533.820000000007</v>
      </c>
      <c r="F46" s="31"/>
      <c r="G46" s="31">
        <f t="shared" si="0"/>
        <v>1017316.0899999999</v>
      </c>
      <c r="I46" s="44" t="s">
        <v>91</v>
      </c>
      <c r="J46" s="44"/>
      <c r="K46" s="44"/>
    </row>
    <row r="47" spans="1:16">
      <c r="A47" t="s">
        <v>92</v>
      </c>
      <c r="C47" s="31">
        <v>4213641</v>
      </c>
      <c r="D47" s="44"/>
      <c r="E47" s="31">
        <v>3502722.13</v>
      </c>
      <c r="F47" s="31"/>
      <c r="G47" s="31">
        <f t="shared" si="0"/>
        <v>710918.87000000011</v>
      </c>
      <c r="I47" s="44" t="s">
        <v>93</v>
      </c>
      <c r="J47" s="44"/>
      <c r="K47" s="44"/>
    </row>
    <row r="48" spans="1:16">
      <c r="A48" t="s">
        <v>94</v>
      </c>
      <c r="B48" s="44" t="s">
        <v>0</v>
      </c>
      <c r="C48" s="31">
        <v>51188821.630000003</v>
      </c>
      <c r="D48" s="44"/>
      <c r="E48" s="31">
        <v>47501903.049999997</v>
      </c>
      <c r="F48" s="31"/>
      <c r="G48" s="31">
        <f t="shared" si="0"/>
        <v>3686918.5800000057</v>
      </c>
      <c r="I48" s="44" t="s">
        <v>95</v>
      </c>
      <c r="J48" s="44"/>
      <c r="K48" s="44"/>
      <c r="P48" s="44"/>
    </row>
    <row r="49" spans="1:13">
      <c r="A49" t="s">
        <v>96</v>
      </c>
      <c r="C49" s="31">
        <v>29674.400000000001</v>
      </c>
      <c r="D49" s="44"/>
      <c r="E49" s="31">
        <v>23335.9</v>
      </c>
      <c r="F49" s="31"/>
      <c r="G49" s="31">
        <f t="shared" si="0"/>
        <v>6338.5</v>
      </c>
      <c r="I49" s="44" t="s">
        <v>97</v>
      </c>
      <c r="J49" s="44"/>
      <c r="K49" s="44"/>
    </row>
    <row r="50" spans="1:13">
      <c r="A50" t="s">
        <v>98</v>
      </c>
      <c r="C50" s="31">
        <v>1538110.45</v>
      </c>
      <c r="D50" s="44"/>
      <c r="E50" s="31">
        <v>447307.52000000002</v>
      </c>
      <c r="F50" s="31"/>
      <c r="G50" s="31">
        <f t="shared" si="0"/>
        <v>1090802.93</v>
      </c>
      <c r="I50" s="44" t="s">
        <v>99</v>
      </c>
      <c r="J50" s="44"/>
      <c r="K50" s="44"/>
    </row>
    <row r="51" spans="1:13">
      <c r="A51" t="s">
        <v>100</v>
      </c>
      <c r="C51" s="31">
        <v>18823.3</v>
      </c>
      <c r="D51" s="44"/>
      <c r="E51" s="31">
        <v>18817.3</v>
      </c>
      <c r="F51" s="31"/>
      <c r="G51" s="31">
        <v>6</v>
      </c>
      <c r="I51" s="44" t="s">
        <v>101</v>
      </c>
      <c r="J51" s="44"/>
      <c r="K51" s="44"/>
    </row>
    <row r="52" spans="1:13">
      <c r="A52" t="s">
        <v>102</v>
      </c>
      <c r="C52" s="31">
        <v>13930754.85</v>
      </c>
      <c r="D52" s="44"/>
      <c r="E52" s="31">
        <v>6025268.7999999998</v>
      </c>
      <c r="F52" s="31"/>
      <c r="G52" s="31">
        <f t="shared" si="0"/>
        <v>7905486.0499999998</v>
      </c>
      <c r="I52" s="44" t="s">
        <v>103</v>
      </c>
      <c r="J52" s="44"/>
      <c r="K52" s="44"/>
    </row>
    <row r="53" spans="1:13">
      <c r="A53" t="s">
        <v>104</v>
      </c>
      <c r="C53" s="31">
        <v>36149752.590000004</v>
      </c>
      <c r="D53" s="44"/>
      <c r="E53" s="31">
        <v>19387640.030000001</v>
      </c>
      <c r="F53" s="31"/>
      <c r="G53" s="31">
        <f t="shared" si="0"/>
        <v>16762112.560000002</v>
      </c>
      <c r="I53" s="44" t="s">
        <v>105</v>
      </c>
      <c r="J53" s="44"/>
      <c r="K53" s="44"/>
    </row>
    <row r="54" spans="1:13">
      <c r="A54" t="s">
        <v>106</v>
      </c>
      <c r="C54" s="31">
        <v>21228701.43</v>
      </c>
      <c r="D54" s="44"/>
      <c r="E54" s="31">
        <v>14060769.6</v>
      </c>
      <c r="F54" s="31"/>
      <c r="G54" s="31">
        <f t="shared" si="0"/>
        <v>7167931.8300000001</v>
      </c>
      <c r="I54" s="44" t="s">
        <v>107</v>
      </c>
      <c r="J54" s="44"/>
      <c r="K54" s="44"/>
    </row>
    <row r="55" spans="1:13">
      <c r="A55" t="s">
        <v>108</v>
      </c>
      <c r="C55" s="31">
        <v>1356208.22</v>
      </c>
      <c r="D55" s="44"/>
      <c r="E55" s="31">
        <v>525129.65</v>
      </c>
      <c r="F55" s="31"/>
      <c r="G55" s="31">
        <f t="shared" si="0"/>
        <v>831078.57</v>
      </c>
      <c r="I55" s="44" t="s">
        <v>109</v>
      </c>
      <c r="J55" s="44"/>
      <c r="K55" s="44"/>
    </row>
    <row r="56" spans="1:13">
      <c r="A56" t="s">
        <v>110</v>
      </c>
      <c r="C56" s="31">
        <v>566343.5</v>
      </c>
      <c r="D56" s="44"/>
      <c r="E56" s="31">
        <v>355287.02</v>
      </c>
      <c r="F56" s="31"/>
      <c r="G56" s="31">
        <f t="shared" si="0"/>
        <v>211056.47999999998</v>
      </c>
      <c r="I56" s="44" t="s">
        <v>111</v>
      </c>
      <c r="J56" s="44"/>
      <c r="K56" s="44"/>
    </row>
    <row r="57" spans="1:13">
      <c r="A57" t="s">
        <v>112</v>
      </c>
      <c r="C57" s="31">
        <v>4555899.16</v>
      </c>
      <c r="D57" s="44"/>
      <c r="E57" s="31">
        <v>3012286.88</v>
      </c>
      <c r="F57" s="31"/>
      <c r="G57" s="31">
        <f t="shared" si="0"/>
        <v>1543612.2800000003</v>
      </c>
      <c r="I57" s="44" t="s">
        <v>113</v>
      </c>
      <c r="J57" s="44"/>
      <c r="K57" s="44"/>
    </row>
    <row r="58" spans="1:13">
      <c r="A58" t="s">
        <v>114</v>
      </c>
      <c r="C58" s="31">
        <v>17770496.870000001</v>
      </c>
      <c r="D58" s="44"/>
      <c r="E58" s="31">
        <v>7400402.3300000001</v>
      </c>
      <c r="F58" s="31"/>
      <c r="G58" s="31">
        <f t="shared" si="0"/>
        <v>10370094.540000001</v>
      </c>
      <c r="I58" s="44" t="s">
        <v>115</v>
      </c>
      <c r="J58" s="44"/>
      <c r="K58" s="44"/>
    </row>
    <row r="59" spans="1:13">
      <c r="A59" t="s">
        <v>116</v>
      </c>
      <c r="C59" s="31">
        <v>209320</v>
      </c>
      <c r="D59" s="44"/>
      <c r="E59" s="31">
        <v>0</v>
      </c>
      <c r="F59" s="31"/>
      <c r="G59" s="31">
        <f>+C59-E59</f>
        <v>209320</v>
      </c>
      <c r="I59" s="44" t="s">
        <v>117</v>
      </c>
      <c r="J59" s="44"/>
      <c r="K59" s="44"/>
    </row>
    <row r="60" spans="1:13">
      <c r="A60" s="80" t="s">
        <v>118</v>
      </c>
      <c r="B60" s="80"/>
      <c r="C60" s="31">
        <v>0</v>
      </c>
      <c r="D60" s="44">
        <v>0</v>
      </c>
      <c r="E60" s="31">
        <v>0</v>
      </c>
      <c r="F60" s="31"/>
      <c r="G60" s="31">
        <f>+C60-E60</f>
        <v>0</v>
      </c>
      <c r="I60" s="44" t="s">
        <v>119</v>
      </c>
      <c r="J60" s="44"/>
      <c r="K60" s="44"/>
    </row>
    <row r="61" spans="1:13">
      <c r="A61" t="s">
        <v>120</v>
      </c>
      <c r="B61" s="44" t="s">
        <v>0</v>
      </c>
      <c r="C61" s="31">
        <v>234189.12</v>
      </c>
      <c r="D61" s="44"/>
      <c r="E61" s="31">
        <v>0</v>
      </c>
      <c r="F61" s="31"/>
      <c r="G61" s="31">
        <f t="shared" si="0"/>
        <v>234189.12</v>
      </c>
      <c r="I61" s="44"/>
      <c r="J61" s="44"/>
      <c r="K61" s="44"/>
    </row>
    <row r="62" spans="1:13" s="36" customFormat="1">
      <c r="A62" s="36" t="s">
        <v>121</v>
      </c>
      <c r="C62" s="37">
        <f>SUM(C30:C59)</f>
        <v>2969177064.1399994</v>
      </c>
      <c r="D62" s="37">
        <f>SUM(D30:D60)</f>
        <v>0</v>
      </c>
      <c r="E62" s="37">
        <f>SUM(E30:E61)</f>
        <v>1251825229.3399997</v>
      </c>
      <c r="F62" s="37">
        <f>SUM(F30:F61)</f>
        <v>0</v>
      </c>
      <c r="G62" s="37">
        <f>SUM(G30:G61)</f>
        <v>1717586023.9199994</v>
      </c>
      <c r="J62" s="37">
        <f>+C62-C30-C31</f>
        <v>1511629054.7499995</v>
      </c>
      <c r="K62" s="37">
        <f>+D62</f>
        <v>0</v>
      </c>
      <c r="L62" s="45">
        <f>+E62-E31</f>
        <v>1133942966.4999998</v>
      </c>
      <c r="M62" s="45">
        <f>+G62-G30-G31</f>
        <v>377920277.36999941</v>
      </c>
    </row>
    <row r="63" spans="1:13">
      <c r="A63" t="s">
        <v>122</v>
      </c>
      <c r="E63" s="31"/>
      <c r="F63" s="31"/>
      <c r="G63" s="41" t="s">
        <v>0</v>
      </c>
      <c r="J63" s="41"/>
      <c r="K63" s="41"/>
    </row>
    <row r="64" spans="1:13">
      <c r="A64" t="s">
        <v>123</v>
      </c>
      <c r="C64" s="43">
        <f>+E62</f>
        <v>1251825229.3399997</v>
      </c>
      <c r="E64" s="31" t="s">
        <v>0</v>
      </c>
      <c r="F64" s="31"/>
      <c r="G64" s="42"/>
      <c r="J64" s="41"/>
      <c r="K64" s="41"/>
    </row>
    <row r="65" spans="1:11">
      <c r="A65" s="26" t="s">
        <v>124</v>
      </c>
      <c r="B65" s="26"/>
      <c r="C65" s="30">
        <f>+C62-C64</f>
        <v>1717351834.7999997</v>
      </c>
      <c r="E65" s="41" t="s">
        <v>0</v>
      </c>
      <c r="F65" s="41"/>
      <c r="J65" s="41"/>
      <c r="K65" s="41"/>
    </row>
    <row r="66" spans="1:11" ht="10.5" customHeight="1">
      <c r="G66" s="31"/>
      <c r="J66" s="41"/>
      <c r="K66" s="41"/>
    </row>
    <row r="67" spans="1:11">
      <c r="A67" s="26" t="s">
        <v>125</v>
      </c>
      <c r="B67" s="26"/>
      <c r="J67" s="41" t="s">
        <v>0</v>
      </c>
      <c r="K67" s="41"/>
    </row>
    <row r="68" spans="1:11">
      <c r="A68" t="s">
        <v>126</v>
      </c>
    </row>
    <row r="69" spans="1:11">
      <c r="A69" s="35" t="s">
        <v>127</v>
      </c>
      <c r="B69" s="30">
        <f>+C64</f>
        <v>1251825229.3399997</v>
      </c>
      <c r="C69" t="s">
        <v>128</v>
      </c>
    </row>
    <row r="70" spans="1:11">
      <c r="A70" t="s">
        <v>129</v>
      </c>
    </row>
    <row r="71" spans="1:11">
      <c r="A71" t="s">
        <v>0</v>
      </c>
    </row>
    <row r="73" spans="1:11" ht="34.5" customHeight="1">
      <c r="A73" s="77" t="s">
        <v>130</v>
      </c>
      <c r="B73" s="78"/>
      <c r="C73" s="79"/>
    </row>
    <row r="74" spans="1:11" ht="25.5">
      <c r="A74" s="55" t="s">
        <v>131</v>
      </c>
      <c r="B74" s="56" t="s">
        <v>132</v>
      </c>
      <c r="C74" s="61"/>
    </row>
    <row r="75" spans="1:11" ht="25.5">
      <c r="A75" s="57" t="s">
        <v>133</v>
      </c>
      <c r="B75" s="58" t="s">
        <v>134</v>
      </c>
      <c r="C75" s="65">
        <v>242252.71</v>
      </c>
      <c r="D75" t="s">
        <v>135</v>
      </c>
    </row>
    <row r="76" spans="1:11" ht="25.5">
      <c r="A76" s="57" t="s">
        <v>136</v>
      </c>
      <c r="B76" s="58" t="s">
        <v>137</v>
      </c>
      <c r="C76" s="62">
        <v>261135.42</v>
      </c>
      <c r="D76" t="s">
        <v>138</v>
      </c>
    </row>
    <row r="77" spans="1:11" ht="38.25">
      <c r="A77" s="57" t="s">
        <v>139</v>
      </c>
      <c r="B77" s="58" t="s">
        <v>140</v>
      </c>
      <c r="C77" s="63">
        <v>31429997.829999998</v>
      </c>
      <c r="D77" t="s">
        <v>141</v>
      </c>
    </row>
    <row r="78" spans="1:11" ht="25.5">
      <c r="A78" s="57" t="s">
        <v>142</v>
      </c>
      <c r="B78" s="58" t="s">
        <v>143</v>
      </c>
      <c r="C78" s="63" t="s">
        <v>0</v>
      </c>
      <c r="D78" t="s">
        <v>144</v>
      </c>
    </row>
    <row r="79" spans="1:11">
      <c r="A79" s="59"/>
      <c r="B79" s="60" t="s">
        <v>55</v>
      </c>
      <c r="C79" s="64">
        <f>SUM(C75:C78)</f>
        <v>31933385.959999997</v>
      </c>
    </row>
    <row r="93" spans="7:7">
      <c r="G93" s="44"/>
    </row>
    <row r="94" spans="7:7">
      <c r="G94" s="44"/>
    </row>
    <row r="95" spans="7:7">
      <c r="G95" s="44"/>
    </row>
    <row r="96" spans="7:7">
      <c r="G96" s="44"/>
    </row>
    <row r="97" spans="7:7">
      <c r="G97" s="44"/>
    </row>
    <row r="98" spans="7:7">
      <c r="G98" s="44"/>
    </row>
    <row r="99" spans="7:7">
      <c r="G99" s="44"/>
    </row>
    <row r="100" spans="7:7">
      <c r="G100" s="44"/>
    </row>
    <row r="101" spans="7:7">
      <c r="G101" s="44"/>
    </row>
    <row r="102" spans="7:7">
      <c r="G102" s="44"/>
    </row>
    <row r="103" spans="7:7">
      <c r="G103" s="44"/>
    </row>
    <row r="104" spans="7:7">
      <c r="G104" s="44"/>
    </row>
    <row r="105" spans="7:7">
      <c r="G105" s="44"/>
    </row>
    <row r="106" spans="7:7">
      <c r="G106" s="44"/>
    </row>
    <row r="107" spans="7:7">
      <c r="G107" s="44"/>
    </row>
    <row r="108" spans="7:7">
      <c r="G108" s="44"/>
    </row>
    <row r="109" spans="7:7">
      <c r="G109" s="44"/>
    </row>
    <row r="110" spans="7:7">
      <c r="G110" s="44"/>
    </row>
    <row r="111" spans="7:7">
      <c r="G111" s="44"/>
    </row>
    <row r="112" spans="7:7">
      <c r="G112" s="44"/>
    </row>
    <row r="113" spans="7:7">
      <c r="G113" s="44"/>
    </row>
    <row r="114" spans="7:7">
      <c r="G114" s="44"/>
    </row>
    <row r="115" spans="7:7">
      <c r="G115" s="44"/>
    </row>
    <row r="116" spans="7:7">
      <c r="G116" s="44"/>
    </row>
    <row r="117" spans="7:7">
      <c r="G117" s="44"/>
    </row>
    <row r="118" spans="7:7">
      <c r="G118" s="44"/>
    </row>
    <row r="119" spans="7:7">
      <c r="G119" s="44"/>
    </row>
    <row r="120" spans="7:7">
      <c r="G120" s="44"/>
    </row>
    <row r="124" spans="7:7">
      <c r="G124" s="44"/>
    </row>
  </sheetData>
  <mergeCells count="10">
    <mergeCell ref="A73:C73"/>
    <mergeCell ref="A17:B17"/>
    <mergeCell ref="A60:B60"/>
    <mergeCell ref="A41:B41"/>
    <mergeCell ref="F17:G17"/>
    <mergeCell ref="A16:B16"/>
    <mergeCell ref="A1:C1"/>
    <mergeCell ref="A2:C2"/>
    <mergeCell ref="A3:C3"/>
    <mergeCell ref="A6:C6"/>
  </mergeCells>
  <pageMargins left="0.51181102362204722" right="0.47244094488188981" top="0.47244094488188981" bottom="0.51181102362204722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F5CE-923E-46AF-BE38-74600BB39084}">
  <dimension ref="A2:H127"/>
  <sheetViews>
    <sheetView zoomScaleNormal="100" workbookViewId="0">
      <selection activeCell="B65" sqref="B65"/>
    </sheetView>
  </sheetViews>
  <sheetFormatPr defaultRowHeight="15"/>
  <cols>
    <col min="1" max="1" width="57.5703125" customWidth="1"/>
    <col min="2" max="2" width="26.28515625" customWidth="1"/>
    <col min="3" max="3" width="20.5703125" customWidth="1"/>
    <col min="4" max="4" width="21" customWidth="1"/>
    <col min="5" max="5" width="48.85546875" customWidth="1"/>
    <col min="6" max="6" width="17.85546875" bestFit="1" customWidth="1"/>
    <col min="7" max="7" width="11.42578125" customWidth="1"/>
    <col min="8" max="8" width="23.140625" customWidth="1"/>
    <col min="9" max="256" width="11.42578125" customWidth="1"/>
  </cols>
  <sheetData>
    <row r="2" spans="1:6" ht="17.25">
      <c r="A2" s="83" t="s">
        <v>145</v>
      </c>
      <c r="B2" s="83"/>
    </row>
    <row r="3" spans="1:6">
      <c r="A3" s="84" t="s">
        <v>1</v>
      </c>
      <c r="B3" s="84"/>
    </row>
    <row r="4" spans="1:6">
      <c r="A4" s="76" t="s">
        <v>0</v>
      </c>
      <c r="B4" s="76"/>
    </row>
    <row r="5" spans="1:6">
      <c r="A5" s="82" t="s">
        <v>146</v>
      </c>
      <c r="B5" s="82"/>
    </row>
    <row r="6" spans="1:6">
      <c r="A6" s="81" t="str">
        <f>+'BALANCE GENERAL'!A10:F10</f>
        <v>CORRESPONDIENTE AL MES DE JULIO  2024.</v>
      </c>
      <c r="B6" s="82"/>
    </row>
    <row r="7" spans="1:6">
      <c r="A7" s="82" t="s">
        <v>4</v>
      </c>
      <c r="B7" s="82"/>
    </row>
    <row r="8" spans="1:6">
      <c r="A8" s="19"/>
      <c r="B8" s="47">
        <v>2024</v>
      </c>
      <c r="C8" s="46"/>
    </row>
    <row r="9" spans="1:6">
      <c r="A9" s="20" t="s">
        <v>147</v>
      </c>
      <c r="B9" s="45">
        <v>1935252462.1800001</v>
      </c>
      <c r="C9" s="45"/>
      <c r="F9" s="44"/>
    </row>
    <row r="10" spans="1:6">
      <c r="A10" s="20" t="s">
        <v>148</v>
      </c>
      <c r="B10" s="45">
        <v>124372414.15000001</v>
      </c>
      <c r="C10" s="45"/>
      <c r="F10" s="44"/>
    </row>
    <row r="11" spans="1:6">
      <c r="A11" s="20" t="s">
        <v>149</v>
      </c>
      <c r="B11" s="45">
        <v>13305024027</v>
      </c>
      <c r="C11" s="45"/>
      <c r="F11" s="44"/>
    </row>
    <row r="12" spans="1:6">
      <c r="A12" s="20" t="s">
        <v>150</v>
      </c>
      <c r="B12" s="45">
        <v>0</v>
      </c>
      <c r="C12" s="45"/>
      <c r="F12" s="44"/>
    </row>
    <row r="13" spans="1:6" ht="15.75" thickBot="1">
      <c r="A13" s="20" t="s">
        <v>151</v>
      </c>
      <c r="B13" s="32">
        <f>SUM(B9:B12)</f>
        <v>15364648903.33</v>
      </c>
      <c r="C13" s="48"/>
      <c r="F13" s="44"/>
    </row>
    <row r="14" spans="1:6" ht="15.75" thickTop="1">
      <c r="A14" s="1"/>
      <c r="B14" s="5"/>
      <c r="F14" s="44"/>
    </row>
    <row r="15" spans="1:6">
      <c r="A15" s="2" t="s">
        <v>152</v>
      </c>
      <c r="B15" s="21"/>
    </row>
    <row r="16" spans="1:6">
      <c r="A16" s="2" t="s">
        <v>153</v>
      </c>
      <c r="B16" s="21"/>
    </row>
    <row r="17" spans="1:6">
      <c r="A17" s="1" t="s">
        <v>154</v>
      </c>
      <c r="B17" s="44">
        <v>715925260.86000001</v>
      </c>
      <c r="D17" s="44"/>
      <c r="F17" s="44"/>
    </row>
    <row r="18" spans="1:6">
      <c r="A18" s="1" t="s">
        <v>155</v>
      </c>
      <c r="B18" s="44">
        <v>137217630.90000001</v>
      </c>
      <c r="D18" s="44"/>
      <c r="F18" s="44"/>
    </row>
    <row r="19" spans="1:6">
      <c r="A19" s="1" t="s">
        <v>156</v>
      </c>
      <c r="B19" s="44">
        <v>12427.28</v>
      </c>
      <c r="D19" s="44"/>
      <c r="F19" s="44"/>
    </row>
    <row r="20" spans="1:6">
      <c r="A20" s="1" t="s">
        <v>157</v>
      </c>
      <c r="B20" s="21">
        <v>0</v>
      </c>
      <c r="D20" s="44"/>
      <c r="F20" s="44"/>
    </row>
    <row r="21" spans="1:6">
      <c r="A21" s="1" t="s">
        <v>158</v>
      </c>
      <c r="B21" s="44">
        <v>101142691.98999999</v>
      </c>
      <c r="D21" s="44"/>
      <c r="F21" s="44"/>
    </row>
    <row r="22" spans="1:6">
      <c r="A22" s="1"/>
      <c r="B22" s="21"/>
      <c r="D22" s="44"/>
      <c r="F22" s="44"/>
    </row>
    <row r="23" spans="1:6">
      <c r="A23" s="2" t="s">
        <v>159</v>
      </c>
      <c r="B23" s="21"/>
      <c r="D23" s="44"/>
      <c r="F23" s="44"/>
    </row>
    <row r="24" spans="1:6">
      <c r="A24" s="1" t="s">
        <v>160</v>
      </c>
      <c r="B24" s="44">
        <v>67955099.069999993</v>
      </c>
      <c r="D24" s="44"/>
      <c r="F24" s="44"/>
    </row>
    <row r="25" spans="1:6">
      <c r="A25" s="1" t="s">
        <v>161</v>
      </c>
      <c r="B25" s="44">
        <v>14621536.83</v>
      </c>
      <c r="D25" s="44"/>
      <c r="F25" s="44"/>
    </row>
    <row r="26" spans="1:6">
      <c r="A26" s="1" t="s">
        <v>162</v>
      </c>
      <c r="B26" s="44">
        <v>18272662.359999999</v>
      </c>
      <c r="D26" s="44"/>
      <c r="F26" s="44"/>
    </row>
    <row r="27" spans="1:6">
      <c r="A27" s="1" t="s">
        <v>163</v>
      </c>
      <c r="B27" s="44">
        <v>3192560</v>
      </c>
      <c r="D27" s="44"/>
      <c r="F27" s="44"/>
    </row>
    <row r="28" spans="1:6">
      <c r="A28" s="1" t="s">
        <v>164</v>
      </c>
      <c r="B28" s="44">
        <v>28168433.27</v>
      </c>
      <c r="D28" s="44"/>
      <c r="F28" s="44"/>
    </row>
    <row r="29" spans="1:6">
      <c r="A29" s="1" t="s">
        <v>165</v>
      </c>
      <c r="B29" s="44">
        <v>104809118.41</v>
      </c>
      <c r="D29" s="44"/>
      <c r="F29" s="44"/>
    </row>
    <row r="30" spans="1:6">
      <c r="A30" s="1" t="s">
        <v>166</v>
      </c>
      <c r="B30" s="44">
        <v>13171682.380000001</v>
      </c>
      <c r="D30" s="44"/>
      <c r="F30" s="44"/>
    </row>
    <row r="31" spans="1:6">
      <c r="A31" s="1" t="s">
        <v>167</v>
      </c>
      <c r="B31" s="44">
        <v>54048342.520000003</v>
      </c>
      <c r="D31" s="44"/>
      <c r="F31" s="44"/>
    </row>
    <row r="32" spans="1:6">
      <c r="A32" s="1" t="s">
        <v>168</v>
      </c>
      <c r="B32" s="44">
        <v>50689384.549999997</v>
      </c>
      <c r="D32" s="44"/>
      <c r="F32" s="44"/>
    </row>
    <row r="33" spans="1:8">
      <c r="A33" s="1"/>
      <c r="B33" s="21"/>
      <c r="D33" s="44"/>
      <c r="F33" s="44"/>
    </row>
    <row r="34" spans="1:8">
      <c r="A34" s="2" t="s">
        <v>169</v>
      </c>
      <c r="B34" s="21"/>
      <c r="D34" s="44"/>
      <c r="F34" s="44"/>
    </row>
    <row r="35" spans="1:8">
      <c r="A35" s="1" t="s">
        <v>170</v>
      </c>
      <c r="B35" s="44">
        <v>9701367.4399999995</v>
      </c>
      <c r="D35" s="44"/>
      <c r="F35" s="44"/>
    </row>
    <row r="36" spans="1:8">
      <c r="A36" s="1" t="s">
        <v>171</v>
      </c>
      <c r="B36" s="44">
        <v>8969321.8000000007</v>
      </c>
      <c r="D36" s="44"/>
      <c r="F36" s="44"/>
      <c r="H36" s="44"/>
    </row>
    <row r="37" spans="1:8">
      <c r="A37" s="1" t="s">
        <v>172</v>
      </c>
      <c r="B37" s="44">
        <v>3153720.31</v>
      </c>
      <c r="D37" s="44"/>
      <c r="F37" s="44"/>
      <c r="H37" s="44"/>
    </row>
    <row r="38" spans="1:8">
      <c r="A38" s="1" t="s">
        <v>173</v>
      </c>
      <c r="B38" s="44">
        <v>0</v>
      </c>
      <c r="D38" s="44"/>
      <c r="F38" s="44"/>
      <c r="H38" s="44"/>
    </row>
    <row r="39" spans="1:8">
      <c r="A39" s="1" t="s">
        <v>174</v>
      </c>
      <c r="B39" s="44">
        <v>2829576.37</v>
      </c>
      <c r="D39" s="44"/>
      <c r="F39" s="44"/>
      <c r="H39" s="44"/>
    </row>
    <row r="40" spans="1:8">
      <c r="A40" s="1" t="s">
        <v>175</v>
      </c>
      <c r="B40" s="44">
        <v>407102.64</v>
      </c>
      <c r="D40" s="44"/>
      <c r="F40" s="44"/>
      <c r="H40" s="44"/>
    </row>
    <row r="41" spans="1:8">
      <c r="A41" s="1" t="s">
        <v>176</v>
      </c>
      <c r="B41" s="44">
        <v>29996909.25</v>
      </c>
      <c r="D41" s="44"/>
      <c r="F41" s="44"/>
      <c r="H41" s="44"/>
    </row>
    <row r="42" spans="1:8">
      <c r="A42" s="1" t="s">
        <v>177</v>
      </c>
      <c r="B42" s="44">
        <v>30797231.300000001</v>
      </c>
      <c r="F42" s="44"/>
      <c r="H42" s="44"/>
    </row>
    <row r="43" spans="1:8">
      <c r="A43" s="1"/>
      <c r="F43" s="44"/>
      <c r="H43" s="44"/>
    </row>
    <row r="44" spans="1:8">
      <c r="A44" s="2" t="s">
        <v>178</v>
      </c>
      <c r="B44" s="22"/>
      <c r="F44" s="44"/>
      <c r="H44" s="44"/>
    </row>
    <row r="45" spans="1:8">
      <c r="A45" s="1" t="s">
        <v>179</v>
      </c>
      <c r="B45" s="44">
        <v>58987773.359999999</v>
      </c>
      <c r="F45" s="44"/>
      <c r="H45" s="44"/>
    </row>
    <row r="46" spans="1:8">
      <c r="A46" s="1" t="s">
        <v>180</v>
      </c>
      <c r="B46" s="44">
        <v>600398934.29999995</v>
      </c>
      <c r="F46" s="44"/>
      <c r="H46" s="44"/>
    </row>
    <row r="47" spans="1:8">
      <c r="A47" s="1" t="s">
        <v>181</v>
      </c>
      <c r="B47" s="44">
        <v>7922605433.5200005</v>
      </c>
      <c r="F47" s="44"/>
      <c r="H47" s="44"/>
    </row>
    <row r="48" spans="1:8">
      <c r="A48" s="1" t="s">
        <v>182</v>
      </c>
      <c r="B48" s="44">
        <v>0</v>
      </c>
      <c r="F48" s="44"/>
      <c r="H48" s="44"/>
    </row>
    <row r="49" spans="1:8">
      <c r="A49" s="1" t="s">
        <v>183</v>
      </c>
      <c r="B49" s="44">
        <v>3588604.14</v>
      </c>
      <c r="F49" s="44"/>
      <c r="H49" s="44"/>
    </row>
    <row r="50" spans="1:8">
      <c r="A50" s="1" t="s">
        <v>184</v>
      </c>
      <c r="B50" s="44">
        <v>116416642.22</v>
      </c>
      <c r="E50" s="44"/>
      <c r="F50" s="44"/>
      <c r="H50" s="44"/>
    </row>
    <row r="51" spans="1:8">
      <c r="A51" s="1" t="s">
        <v>185</v>
      </c>
      <c r="B51" s="23">
        <v>0</v>
      </c>
      <c r="E51" s="44"/>
      <c r="F51" s="44"/>
      <c r="H51" s="44"/>
    </row>
    <row r="52" spans="1:8">
      <c r="A52" s="1" t="s">
        <v>186</v>
      </c>
      <c r="B52" s="44">
        <v>5244883626</v>
      </c>
      <c r="F52" s="44"/>
      <c r="H52" s="44"/>
    </row>
    <row r="53" spans="1:8">
      <c r="A53" s="1" t="s">
        <v>187</v>
      </c>
      <c r="B53" s="44">
        <v>0</v>
      </c>
      <c r="F53" s="44"/>
      <c r="H53" s="44"/>
    </row>
    <row r="54" spans="1:8">
      <c r="A54" s="1" t="s">
        <v>188</v>
      </c>
      <c r="B54" s="44">
        <v>15746882.189999999</v>
      </c>
      <c r="F54" s="44"/>
      <c r="H54" s="44"/>
    </row>
    <row r="55" spans="1:8">
      <c r="A55" s="1" t="s">
        <v>189</v>
      </c>
      <c r="B55" s="44">
        <v>3275829.89</v>
      </c>
      <c r="F55" s="44"/>
      <c r="H55" s="44"/>
    </row>
    <row r="56" spans="1:8">
      <c r="A56" s="1" t="s">
        <v>190</v>
      </c>
      <c r="B56" s="44">
        <v>0</v>
      </c>
      <c r="F56" s="44"/>
      <c r="H56" s="44"/>
    </row>
    <row r="57" spans="1:8">
      <c r="A57" s="1" t="s">
        <v>191</v>
      </c>
      <c r="B57" s="44">
        <v>1485656</v>
      </c>
      <c r="F57" s="44"/>
      <c r="H57" s="44"/>
    </row>
    <row r="58" spans="1:8">
      <c r="A58" s="1" t="s">
        <v>192</v>
      </c>
      <c r="B58" s="44">
        <v>1809772.17</v>
      </c>
      <c r="F58" s="44"/>
      <c r="H58" s="44"/>
    </row>
    <row r="59" spans="1:8">
      <c r="A59" s="1" t="s">
        <v>193</v>
      </c>
      <c r="B59" s="23">
        <v>367690.01</v>
      </c>
      <c r="F59" s="44"/>
      <c r="H59" s="44"/>
    </row>
    <row r="60" spans="1:8">
      <c r="A60" s="1" t="s">
        <v>194</v>
      </c>
      <c r="B60" s="44">
        <v>0</v>
      </c>
      <c r="F60" s="44"/>
      <c r="H60" s="44"/>
    </row>
    <row r="61" spans="1:8">
      <c r="A61" s="1" t="s">
        <v>195</v>
      </c>
      <c r="B61" s="44">
        <v>0</v>
      </c>
      <c r="F61" s="44"/>
      <c r="H61" s="44"/>
    </row>
    <row r="62" spans="1:8">
      <c r="A62" s="1" t="s">
        <v>196</v>
      </c>
      <c r="B62" s="23">
        <v>0</v>
      </c>
      <c r="F62" s="44"/>
      <c r="H62" s="44"/>
    </row>
    <row r="63" spans="1:8">
      <c r="A63" s="1" t="s">
        <v>197</v>
      </c>
      <c r="B63" s="23">
        <v>0</v>
      </c>
      <c r="F63" s="44"/>
      <c r="H63" s="44"/>
    </row>
    <row r="64" spans="1:8">
      <c r="B64" s="8"/>
      <c r="F64" s="44"/>
      <c r="H64" s="44"/>
    </row>
    <row r="65" spans="1:8">
      <c r="A65" s="2" t="s">
        <v>198</v>
      </c>
      <c r="B65" s="33">
        <f>SUM(B17:B63)</f>
        <v>15364648903.33</v>
      </c>
      <c r="F65" s="44"/>
      <c r="H65" s="44"/>
    </row>
    <row r="66" spans="1:8">
      <c r="B66" s="23"/>
      <c r="F66" s="44"/>
      <c r="H66" s="44"/>
    </row>
    <row r="67" spans="1:8">
      <c r="A67" s="2"/>
      <c r="B67" s="34">
        <f>+B13-B65</f>
        <v>0</v>
      </c>
      <c r="F67" s="44"/>
      <c r="H67" s="44"/>
    </row>
    <row r="68" spans="1:8">
      <c r="B68" s="24"/>
      <c r="F68" s="44" t="s">
        <v>0</v>
      </c>
      <c r="H68" s="44"/>
    </row>
    <row r="69" spans="1:8">
      <c r="B69" s="24"/>
      <c r="F69" s="44"/>
      <c r="H69" s="44"/>
    </row>
    <row r="70" spans="1:8">
      <c r="B70" s="24"/>
      <c r="F70" s="44"/>
      <c r="H70" s="44"/>
    </row>
    <row r="71" spans="1:8">
      <c r="F71" s="44"/>
      <c r="H71" s="44"/>
    </row>
    <row r="72" spans="1:8">
      <c r="F72" s="44"/>
      <c r="H72" s="44"/>
    </row>
    <row r="73" spans="1:8">
      <c r="F73" s="44"/>
      <c r="H73" s="44"/>
    </row>
    <row r="74" spans="1:8">
      <c r="F74" s="44"/>
      <c r="H74" s="44"/>
    </row>
    <row r="75" spans="1:8">
      <c r="F75" s="44"/>
      <c r="H75" s="44"/>
    </row>
    <row r="76" spans="1:8">
      <c r="F76" s="44"/>
      <c r="H76" s="44"/>
    </row>
    <row r="77" spans="1:8">
      <c r="F77" s="44"/>
      <c r="H77" s="44"/>
    </row>
    <row r="78" spans="1:8">
      <c r="F78" s="44"/>
      <c r="H78" s="44"/>
    </row>
    <row r="79" spans="1:8">
      <c r="F79" s="44"/>
      <c r="H79" s="44"/>
    </row>
    <row r="80" spans="1:8">
      <c r="F80" s="44"/>
      <c r="H80" s="44"/>
    </row>
    <row r="81" spans="6:8">
      <c r="F81" s="44"/>
      <c r="H81" s="44"/>
    </row>
    <row r="82" spans="6:8">
      <c r="F82" s="44"/>
      <c r="H82" s="44"/>
    </row>
    <row r="83" spans="6:8">
      <c r="F83" s="44"/>
      <c r="H83" s="44"/>
    </row>
    <row r="84" spans="6:8">
      <c r="F84" s="44"/>
      <c r="H84" s="44"/>
    </row>
    <row r="85" spans="6:8">
      <c r="F85" s="44"/>
      <c r="H85" s="44"/>
    </row>
    <row r="86" spans="6:8">
      <c r="F86" s="44"/>
    </row>
    <row r="87" spans="6:8">
      <c r="F87" s="44"/>
    </row>
    <row r="88" spans="6:8">
      <c r="F88" s="44"/>
    </row>
    <row r="89" spans="6:8">
      <c r="F89" s="44"/>
    </row>
    <row r="127" spans="4:4">
      <c r="D127" s="44"/>
    </row>
  </sheetData>
  <mergeCells count="6">
    <mergeCell ref="A7:B7"/>
    <mergeCell ref="A6:B6"/>
    <mergeCell ref="A2:B2"/>
    <mergeCell ref="A3:B3"/>
    <mergeCell ref="A4:B4"/>
    <mergeCell ref="A5:B5"/>
  </mergeCells>
  <pageMargins left="0.70866141732283472" right="0.70866141732283472" top="0.51181102362204722" bottom="0.51181102362204722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Mell  Leopoldo Mejia Aristy</dc:creator>
  <cp:keywords/>
  <dc:description/>
  <cp:lastModifiedBy>X</cp:lastModifiedBy>
  <cp:revision/>
  <dcterms:created xsi:type="dcterms:W3CDTF">2014-08-04T16:52:57Z</dcterms:created>
  <dcterms:modified xsi:type="dcterms:W3CDTF">2024-08-12T19:32:19Z</dcterms:modified>
  <cp:category/>
  <cp:contentStatus/>
</cp:coreProperties>
</file>